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sfirst.sharepoint.com/sites/firstroboticscompetition/Shared Documents/Projects/Key Volunteers/Judge Advisor/2027 Season JAs/"/>
    </mc:Choice>
  </mc:AlternateContent>
  <xr:revisionPtr revIDLastSave="1407" documentId="8_{FA50D33B-795F-4EB6-B117-E1F3AF38890E}" xr6:coauthVersionLast="47" xr6:coauthVersionMax="47" xr10:uidLastSave="{5B8142FD-78AF-4C48-B8AA-07ECC636261D}"/>
  <bookViews>
    <workbookView xWindow="-120" yWindow="-120" windowWidth="29040" windowHeight="15720" tabRatio="908" xr2:uid="{5E6C0833-9343-4AA6-9528-B45A65400ED6}"/>
  </bookViews>
  <sheets>
    <sheet name="Directions" sheetId="2" r:id="rId1"/>
    <sheet name="Team List" sheetId="18" r:id="rId2"/>
    <sheet name="Judge Pairings - Separate Judge" sheetId="16" r:id="rId3"/>
    <sheet name="Separate Judge Teams Short List" sheetId="1" r:id="rId4"/>
    <sheet name="Ambassador Interviews" sheetId="19" r:id="rId5"/>
    <sheet name="Separate Judge Teams - Sample" sheetId="3"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19" l="1" a="1"/>
  <c r="B82" i="1"/>
  <c r="B83" i="1"/>
  <c r="B81" i="1"/>
  <c r="B75" i="1"/>
  <c r="B76" i="1"/>
  <c r="B74" i="1"/>
  <c r="B68" i="1"/>
  <c r="B69" i="1"/>
  <c r="B67" i="1"/>
  <c r="B61" i="1"/>
  <c r="B62" i="1"/>
  <c r="B60" i="1"/>
  <c r="B54" i="1"/>
  <c r="B55" i="1"/>
  <c r="B53" i="1"/>
  <c r="B37" i="1"/>
  <c r="B38" i="1"/>
  <c r="B36" i="1"/>
  <c r="B30" i="1"/>
  <c r="B31" i="1"/>
  <c r="B29" i="1"/>
  <c r="B23" i="1"/>
  <c r="B24" i="1"/>
  <c r="B22" i="1"/>
  <c r="B16" i="1"/>
  <c r="B17" i="1"/>
  <c r="B15" i="1"/>
  <c r="B10" i="1"/>
  <c r="B9" i="1"/>
  <c r="B8" i="1"/>
  <c r="E7" i="18" l="1"/>
  <c r="E8" i="18"/>
  <c r="E9" i="18"/>
  <c r="E10" i="18"/>
  <c r="E11" i="18"/>
  <c r="E12" i="18"/>
  <c r="E13" i="18"/>
  <c r="E14" i="18"/>
  <c r="E15" i="18"/>
  <c r="E16" i="18"/>
  <c r="E17" i="18"/>
  <c r="E18" i="18"/>
  <c r="E19" i="18"/>
  <c r="E20" i="18"/>
  <c r="E21" i="18"/>
  <c r="E22" i="18"/>
  <c r="E23" i="18"/>
  <c r="E24" i="18"/>
  <c r="E25" i="18"/>
  <c r="E26" i="18"/>
  <c r="E27" i="18"/>
  <c r="E28" i="18"/>
  <c r="E29" i="18"/>
  <c r="E30" i="18"/>
  <c r="E31" i="18"/>
  <c r="E32" i="18"/>
  <c r="E33" i="18"/>
  <c r="E34" i="18"/>
  <c r="E35" i="18"/>
  <c r="E36" i="18"/>
  <c r="E37" i="18"/>
  <c r="E38" i="18"/>
  <c r="E39" i="18"/>
  <c r="E40" i="18"/>
  <c r="E41" i="18"/>
  <c r="E42" i="18"/>
  <c r="E43" i="18"/>
  <c r="E44" i="18"/>
  <c r="E45" i="18"/>
  <c r="E46" i="18"/>
  <c r="E47" i="18"/>
  <c r="E48" i="18"/>
  <c r="E49" i="18"/>
  <c r="E50" i="18"/>
  <c r="E51" i="18"/>
  <c r="E52" i="18"/>
  <c r="E53" i="18"/>
  <c r="E54" i="18"/>
  <c r="E55" i="18"/>
  <c r="E56" i="18"/>
  <c r="E57" i="18"/>
  <c r="E58" i="18"/>
  <c r="E59" i="18"/>
  <c r="E60" i="18"/>
  <c r="E61" i="18"/>
  <c r="E62" i="18"/>
  <c r="E63" i="18"/>
  <c r="E64" i="18"/>
  <c r="E65" i="18"/>
  <c r="E66" i="18"/>
  <c r="E67" i="18"/>
  <c r="E68" i="18"/>
  <c r="E69" i="18"/>
  <c r="E70" i="18"/>
  <c r="E71" i="18"/>
  <c r="E72" i="18"/>
  <c r="E73" i="18"/>
  <c r="E74" i="18"/>
  <c r="E75" i="18"/>
  <c r="E76" i="18"/>
  <c r="E77" i="18"/>
  <c r="E78" i="18"/>
  <c r="E79" i="18"/>
  <c r="E80" i="18"/>
  <c r="E81" i="18"/>
  <c r="E6" i="18"/>
  <c r="J8" i="18" l="1" a="1"/>
  <c r="J10" i="18" a="1"/>
  <c r="J9" i="18" a="1"/>
  <c r="J7" i="18" a="1"/>
  <c r="J6" i="18" a="1"/>
  <c r="H11" i="18" a="1"/>
  <c r="H12" i="18" a="1"/>
  <c r="H19" i="18" a="1"/>
  <c r="H22" i="18" a="1"/>
  <c r="H25" i="18" a="1"/>
  <c r="H13" i="18" a="1"/>
  <c r="H14" i="18" a="1"/>
  <c r="H15" i="18" a="1"/>
  <c r="H17" i="18" a="1"/>
  <c r="H20" i="18" a="1"/>
  <c r="H21" i="18" a="1"/>
  <c r="H24" i="18" a="1"/>
  <c r="H26" i="18" a="1"/>
  <c r="H16" i="18" a="1"/>
  <c r="H18" i="18" a="1"/>
  <c r="H23" i="18" a="1"/>
  <c r="H10" i="18" a="1"/>
  <c r="D58" i="16" l="1"/>
  <c r="D32" i="16" s="1"/>
  <c r="D28" i="16" s="1"/>
  <c r="D24" i="16" s="1"/>
  <c r="D42" i="16" s="1"/>
  <c r="D36" i="16"/>
  <c r="D46" i="16"/>
  <c r="B5" i="19"/>
  <c r="H26" i="18"/>
  <c r="H25" i="18"/>
  <c r="H24" i="18"/>
  <c r="H23" i="18"/>
  <c r="H22" i="18"/>
  <c r="H21" i="18"/>
  <c r="H20" i="18"/>
  <c r="H19" i="18"/>
  <c r="H18" i="18"/>
  <c r="H17" i="18"/>
  <c r="H16" i="18"/>
  <c r="H15" i="18"/>
  <c r="H14" i="18"/>
  <c r="H13" i="18"/>
  <c r="H12" i="18"/>
  <c r="H11" i="18"/>
  <c r="J10" i="18"/>
  <c r="H10" i="18"/>
  <c r="J9" i="18"/>
  <c r="D54" i="16" s="1"/>
  <c r="J8" i="18"/>
  <c r="D50" i="16" s="1"/>
  <c r="J7" i="18"/>
  <c r="J6" i="18"/>
  <c r="D20" i="16"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<sst xmlns="http://schemas.openxmlformats.org/spreadsheetml/2006/main" count="542" uniqueCount="244">
  <si>
    <t>Separate Judge Teams - Interview MA or TA (not both)</t>
  </si>
  <si>
    <t>Setting Up the Sheet - Pre-Event</t>
  </si>
  <si>
    <t xml:space="preserve">1. Fill in the Team List tab </t>
  </si>
  <si>
    <t>• Paste the team list onto the tab</t>
  </si>
  <si>
    <t>• Fill in the # of judge pairings you would like to have the team list divided into. This then divides teams into groups and populates groupings on the Judge Pairings tab</t>
  </si>
  <si>
    <t>2. Fill in the Judge Pairings tab</t>
  </si>
  <si>
    <t>• Assign judges to pairs and list them on the tab. Be sure to place names in the correct cells &amp; remember to try to pair rookie judges with veterans when possible. Use the experience column to track those who are Veterans (V) or Rookies (R)</t>
  </si>
  <si>
    <t>• You will notice that the judge pairs have teams assigned to them based on the info from the Team List tab.</t>
  </si>
  <si>
    <r>
      <t xml:space="preserve">• Hide rows on the Judge Pairing tab for any unused pairings. </t>
    </r>
    <r>
      <rPr>
        <b/>
        <sz val="12"/>
        <color theme="1"/>
        <rFont val="Arial"/>
        <family val="2"/>
      </rPr>
      <t>Avoid deleting the rows as it may cause errors</t>
    </r>
  </si>
  <si>
    <t>3. Confirm the Separate Judge Team Short List tab is set up for your pairings</t>
  </si>
  <si>
    <r>
      <t>• review the tab and hide any rows for judge pairings you are not planning to use.</t>
    </r>
    <r>
      <rPr>
        <b/>
        <sz val="12"/>
        <color theme="1"/>
        <rFont val="Arial"/>
        <family val="2"/>
      </rPr>
      <t xml:space="preserve"> Avoid deleting the rows as it may cause errors</t>
    </r>
  </si>
  <si>
    <t>Day 1 – Initial Nominations</t>
  </si>
  <si>
    <t>1. Send judges to do first round interviews. Remind them to take good notes as they may not be reinterviewing in the second round</t>
  </si>
  <si>
    <t xml:space="preserve">• Team Attributes judges interview for Team Attributes only all day. </t>
  </si>
  <si>
    <t xml:space="preserve">• Machine Attributes judges interview for Machine Attributes only all day.  </t>
  </si>
  <si>
    <t>2. Select award nominees.</t>
  </si>
  <si>
    <t>• Each judge pair selects its #1 team for each award they evaluate:</t>
  </si>
  <si>
    <t xml:space="preserve">     – Machine Attributes (MA): 8 awards.</t>
  </si>
  <si>
    <t xml:space="preserve">     – Team Attributes (TA): 8 awards.</t>
  </si>
  <si>
    <t xml:space="preserve">     – If you feel you have a STRONG second team selection for an award, add in the box below the Primary teams</t>
  </si>
  <si>
    <t>• Enter selections by close of business on Day 1.</t>
  </si>
  <si>
    <r>
      <rPr>
        <sz val="12"/>
        <color rgb="FF000000"/>
        <rFont val="Arial"/>
        <family val="2"/>
      </rPr>
      <t xml:space="preserve">     </t>
    </r>
    <r>
      <rPr>
        <i/>
        <sz val="12"/>
        <color rgb="FF000000"/>
        <rFont val="Arial"/>
        <family val="2"/>
      </rPr>
      <t>– Note that some District events may do this earlier on Day 1 to allow starting second round interviews. This can only be done if all teams have received their first 2 interviews.</t>
    </r>
    <r>
      <rPr>
        <sz val="12"/>
        <color rgb="FF000000"/>
        <rFont val="Arial"/>
        <family val="2"/>
      </rPr>
      <t xml:space="preserve"> </t>
    </r>
  </si>
  <si>
    <t>3. Identify duplicate teams.</t>
  </si>
  <si>
    <t>• The Judge Advisor (JA) circles any team nominated for more than one award within the MA or TA groups.</t>
  </si>
  <si>
    <t>• This helps judges identify teams that may need to be interviewed for multiple awards on Day 2.</t>
  </si>
  <si>
    <t>Day 2 – Follow-Up Interviews and Award Selection</t>
  </si>
  <si>
    <t>Note: Some District events may start this in the afternoon on Day 1 to start doing second round interviews. This can only be done if all teams have received their first 2 interviews.</t>
  </si>
  <si>
    <t>1. Assign teams to interview groups.</t>
  </si>
  <si>
    <t>• The JA should review nominated teams and find duplicated teams and then assign teams to groups. It is suggested to do a maximum of 8 teams per judge group. If you have more teams that need to be re-interviewed you may add more judge pairs but the fewer judge pairs that go out, the easier deconfliction will be.</t>
  </si>
  <si>
    <t>• The JA assigns duplicate-nominated teams to Groups A or B for Team Attributes.</t>
  </si>
  <si>
    <t>• The JA assigns duplicate-nominated teams to Groups C or D for Machine Attributes.</t>
  </si>
  <si>
    <t>• Mark the appropriate group (A, B, C, or D) in the designated columns.</t>
  </si>
  <si>
    <t>• Be aware from a timing perspective to not to put too many teams in each group as judges will have to reinterview each team. The deadline for everything to be entered into AES varies but is typically 45 minutes after playoffs begin. Please check with your Event Manager on site to finalize the exact time.</t>
  </si>
  <si>
    <t xml:space="preserve"> </t>
  </si>
  <si>
    <t>2. Form judging groups.</t>
  </si>
  <si>
    <t xml:space="preserve">• The JA should form new groups using original set of judges. Each judge group can be a maximum of 3 people which means some judges will not be able to reinterview.  </t>
  </si>
  <si>
    <t xml:space="preserve">• The JA should form groups for A, B, C, and D to have them reinterview the teams grouped in step 1. </t>
  </si>
  <si>
    <t xml:space="preserve">• Each group interviews the teams assigned to them. Remind them to get notes from original judges. </t>
  </si>
  <si>
    <t>• Any spare judges not assigned to a group should do ambassador interviews in maximum groups of 3. (see Ambassador Interviews tab)</t>
  </si>
  <si>
    <t>3. Conduct follow-up interviews.</t>
  </si>
  <si>
    <t>• The JA sends judges to interview the shortlisted teams on Day 2 (or late afternoon on Day 1, if needed).</t>
  </si>
  <si>
    <t>4. Review and narrow nominations.</t>
  </si>
  <si>
    <t>• Each group reviews its assigned teams and narrows the nominations.</t>
  </si>
  <si>
    <t>• Judges should consider the Day 1 evaluations and nominations when making their decisions.</t>
  </si>
  <si>
    <t>5. Finalize award selections.</t>
  </si>
  <si>
    <t>• The JA facilitates the remaining award discussions and final decisions.</t>
  </si>
  <si>
    <t>• Enter final selections in the “Final Selection” rows:</t>
  </si>
  <si>
    <t xml:space="preserve">     – Row 48 for Team Attributes.</t>
  </si>
  <si>
    <t xml:space="preserve">     – Row 94 for Machine Attributes.</t>
  </si>
  <si>
    <t>6. Reference materials and help.</t>
  </si>
  <si>
    <t xml:space="preserve">• Refer to the “Separate Judge Teams – Sample” tab for a completed example and the Judge Advisor training. </t>
  </si>
  <si>
    <t>• Contact Allen or Cindy if you need clarification.</t>
  </si>
  <si>
    <t>7. Have fun!</t>
  </si>
  <si>
    <t>Judge Pairings - Separate Judge Teams - Interview MA or TA (not both)</t>
  </si>
  <si>
    <r>
      <t xml:space="preserve">Paste the team list for teams attending the event from the </t>
    </r>
    <r>
      <rPr>
        <i/>
        <sz val="11"/>
        <color theme="1"/>
        <rFont val="Arial"/>
        <family val="2"/>
      </rPr>
      <t>FIRST</t>
    </r>
    <r>
      <rPr>
        <sz val="11"/>
        <color theme="1"/>
        <rFont val="Arial"/>
        <family val="2"/>
      </rPr>
      <t xml:space="preserve"> website &amp; then fill in the judge pairs with # of pairs you have. Teams will be grouped randomly and team assignments will then populate on the judge pairings tab. </t>
    </r>
  </si>
  <si>
    <t># of Judge Pairs</t>
  </si>
  <si>
    <t>&lt;-- This method supports a maximum of 5 groups. Only enter 1-5 here. Groups will be reused for both TA &amp; MA</t>
  </si>
  <si>
    <t>Team #</t>
  </si>
  <si>
    <t>Team Name</t>
  </si>
  <si>
    <t>City, State, Country</t>
  </si>
  <si>
    <t>Assigned Group</t>
  </si>
  <si>
    <t>this section auto populates - do not enter data below</t>
  </si>
  <si>
    <t>Demons Robotics</t>
  </si>
  <si>
    <t>Wyoming, Michigan, USA</t>
  </si>
  <si>
    <t>Group 1</t>
  </si>
  <si>
    <t>D Cubed</t>
  </si>
  <si>
    <t>Grand Rapids, Michigan, USA</t>
  </si>
  <si>
    <t>Group 2</t>
  </si>
  <si>
    <t>Bedford Express</t>
  </si>
  <si>
    <t>Temperance, Michigan, USA</t>
  </si>
  <si>
    <t>Group 3</t>
  </si>
  <si>
    <t>Enigma Robotics</t>
  </si>
  <si>
    <t>Group 4</t>
  </si>
  <si>
    <t>Code Red Robotics the Stray Dogs</t>
  </si>
  <si>
    <t>Grandville, Michigan, USA</t>
  </si>
  <si>
    <t>Group 5</t>
  </si>
  <si>
    <t>Red Arrows</t>
  </si>
  <si>
    <t>Lowell, Michigan, USA</t>
  </si>
  <si>
    <t>Average Joes</t>
  </si>
  <si>
    <t>Saint Joseph, Michigan, USA</t>
  </si>
  <si>
    <t>Red Storm Robotics</t>
  </si>
  <si>
    <t>Kentwood, Michigan, USA</t>
  </si>
  <si>
    <t>RoboRangers</t>
  </si>
  <si>
    <t>Cassopolis, Michigan, USA</t>
  </si>
  <si>
    <t>That ONE Team-OurNextEngineers</t>
  </si>
  <si>
    <t>Belmont, Michigan, USA</t>
  </si>
  <si>
    <t>Fabricators</t>
  </si>
  <si>
    <t>Freeland, Michigan, USA</t>
  </si>
  <si>
    <t>Atomics</t>
  </si>
  <si>
    <t>Lake Odessa, Michigan, USA</t>
  </si>
  <si>
    <t>Bobcats</t>
  </si>
  <si>
    <t>Burr Oak, Michigan, USA</t>
  </si>
  <si>
    <t>East Grand Rapids Robotics</t>
  </si>
  <si>
    <t>Digital Dislocators</t>
  </si>
  <si>
    <t>Manchester, Michigan, USA</t>
  </si>
  <si>
    <t>Steel Falcons</t>
  </si>
  <si>
    <t>Brighton, Michigan, USA</t>
  </si>
  <si>
    <t>Viking Robotics</t>
  </si>
  <si>
    <t>Jackson, Michigan, USA</t>
  </si>
  <si>
    <t>Irish Robotics</t>
  </si>
  <si>
    <t>Kalamazoo, Michigan, USA</t>
  </si>
  <si>
    <t>Blue Eagles</t>
  </si>
  <si>
    <t>Fowler, Michigan, USA</t>
  </si>
  <si>
    <t>MC Hammers</t>
  </si>
  <si>
    <t>Michigan Center, Michigan, USA</t>
  </si>
  <si>
    <t>MagiTech</t>
  </si>
  <si>
    <t>Kalkaska Dragoneers</t>
  </si>
  <si>
    <t>Kalkaska, Michigan, USA</t>
  </si>
  <si>
    <t>FROST BYTE Robotics</t>
  </si>
  <si>
    <t>Bangor, Michigan, USA</t>
  </si>
  <si>
    <t>Williamston High School Vespidae</t>
  </si>
  <si>
    <t>Williamston, Michigan, USA</t>
  </si>
  <si>
    <t>Bionic Bulldogs</t>
  </si>
  <si>
    <t>Ravenna, Michigan, USA</t>
  </si>
  <si>
    <t>Next Express</t>
  </si>
  <si>
    <t>Dark Horse Robotics</t>
  </si>
  <si>
    <t>North Branch, Michigan, USA</t>
  </si>
  <si>
    <t>GRP Titans</t>
  </si>
  <si>
    <t>Eddies Circuit</t>
  </si>
  <si>
    <t>Edwardsburg, Michigan, USA</t>
  </si>
  <si>
    <t>The Mechadogs</t>
  </si>
  <si>
    <t>Covert, Michigan, USA</t>
  </si>
  <si>
    <t>Red Storm Rookies</t>
  </si>
  <si>
    <t>Tigers, Bro!</t>
  </si>
  <si>
    <t>Gobles, Michigan, USA</t>
  </si>
  <si>
    <t>Robosnacks</t>
  </si>
  <si>
    <t>Crystal Oscillators</t>
  </si>
  <si>
    <t>Bay City, Michigan, USA</t>
  </si>
  <si>
    <t>Robo Panthers</t>
  </si>
  <si>
    <t>Hesperia, Michigan, USA</t>
  </si>
  <si>
    <t>ProtoWarriors</t>
  </si>
  <si>
    <t>Fife Lake, Michigan, USA</t>
  </si>
  <si>
    <t>BeeBotics</t>
  </si>
  <si>
    <t>Bridgman, Michigan, USA</t>
  </si>
  <si>
    <t>Comstock Colts</t>
  </si>
  <si>
    <t>Big Reds</t>
  </si>
  <si>
    <t>Muskegon, Michigan, USA</t>
  </si>
  <si>
    <t>Timber Tech</t>
  </si>
  <si>
    <t>Eau Claire, Michigan, USA</t>
  </si>
  <si>
    <t>Team Attribute Interviews</t>
  </si>
  <si>
    <t>Machine Attribute Interviews</t>
  </si>
  <si>
    <t>Engineering Inspiration Award</t>
  </si>
  <si>
    <r>
      <t>Autonomous Award</t>
    </r>
    <r>
      <rPr>
        <i/>
        <sz val="12"/>
        <rFont val="Arial"/>
        <family val="2"/>
      </rPr>
      <t xml:space="preserve"> </t>
    </r>
  </si>
  <si>
    <t xml:space="preserve">Gracious Professionalism® Award </t>
  </si>
  <si>
    <t>Creativity Award</t>
  </si>
  <si>
    <r>
      <t>Imagery Award,</t>
    </r>
    <r>
      <rPr>
        <i/>
        <sz val="12"/>
        <rFont val="Arial"/>
        <family val="2"/>
      </rPr>
      <t xml:space="preserve"> in honor of Jack Kamen</t>
    </r>
  </si>
  <si>
    <t xml:space="preserve">Excellence in Engineering Award </t>
  </si>
  <si>
    <t>Judges Award</t>
  </si>
  <si>
    <t xml:space="preserve">Industrial Design Award </t>
  </si>
  <si>
    <t>Rising All Star Award</t>
  </si>
  <si>
    <t xml:space="preserve">Innovation in Control Award </t>
  </si>
  <si>
    <t>Rookie All Star Award</t>
  </si>
  <si>
    <t xml:space="preserve">Quality Award </t>
  </si>
  <si>
    <t xml:space="preserve">Team Spirit Award </t>
  </si>
  <si>
    <t xml:space="preserve">Team Sustainability Award </t>
  </si>
  <si>
    <t xml:space="preserve">Fill in First Name will auto populate where needed. Pair judges below for both Team Attributes and Machine Attributes. Remember to pair Veterans and Rookies when possible - use the Exp column to designate if a Rookie (R) or a Veteran (V). </t>
  </si>
  <si>
    <t>Team Attribute Pairs</t>
  </si>
  <si>
    <r>
      <t>Any team with a team number of 11,700</t>
    </r>
    <r>
      <rPr>
        <b/>
        <strike/>
        <sz val="12"/>
        <color rgb="FF000000"/>
        <rFont val="Arial"/>
        <family val="2"/>
      </rPr>
      <t xml:space="preserve"> </t>
    </r>
    <r>
      <rPr>
        <b/>
        <sz val="12"/>
        <color rgb="FF000000"/>
        <rFont val="Arial"/>
        <family val="2"/>
      </rPr>
      <t>or higher is eligible for the Rookie All Star Award for the 2027 season.</t>
    </r>
  </si>
  <si>
    <t>First Name</t>
  </si>
  <si>
    <t>Last Name</t>
  </si>
  <si>
    <t>Exp.</t>
  </si>
  <si>
    <t>Team Assignments</t>
  </si>
  <si>
    <t>Allen</t>
  </si>
  <si>
    <t>Bancroft</t>
  </si>
  <si>
    <t>V</t>
  </si>
  <si>
    <t>Sally</t>
  </si>
  <si>
    <t>Test</t>
  </si>
  <si>
    <t>Meganne</t>
  </si>
  <si>
    <t>Tuplin-Dorgan</t>
  </si>
  <si>
    <t>R</t>
  </si>
  <si>
    <t>-</t>
  </si>
  <si>
    <t>Machine Attribute Pairs</t>
  </si>
  <si>
    <t xml:space="preserve">Cindy </t>
  </si>
  <si>
    <t>Stong</t>
  </si>
  <si>
    <t>Tester</t>
  </si>
  <si>
    <t xml:space="preserve">Fiona </t>
  </si>
  <si>
    <t>Hanlon</t>
  </si>
  <si>
    <r>
      <rPr>
        <b/>
        <i/>
        <sz val="12"/>
        <rFont val="Arial"/>
        <family val="2"/>
      </rPr>
      <t>FIRST</t>
    </r>
    <r>
      <rPr>
        <b/>
        <sz val="12"/>
        <rFont val="Arial"/>
        <family val="2"/>
      </rPr>
      <t xml:space="preserve"> Impact Award</t>
    </r>
  </si>
  <si>
    <t>Use the Submitted Award Scheduler found on the JA Resources webpage to manage FIA</t>
  </si>
  <si>
    <r>
      <rPr>
        <b/>
        <i/>
        <sz val="12"/>
        <rFont val="Arial"/>
        <family val="2"/>
      </rPr>
      <t>FIRST</t>
    </r>
    <r>
      <rPr>
        <b/>
        <sz val="12"/>
        <rFont val="Arial"/>
        <family val="2"/>
      </rPr>
      <t xml:space="preserve"> Leadership Award</t>
    </r>
  </si>
  <si>
    <t>First Name &amp; Team #</t>
  </si>
  <si>
    <t>Use the Submitted Award Scheduler  found on the JA Resources webpage to manage FLA</t>
  </si>
  <si>
    <t>Match Observer</t>
  </si>
  <si>
    <t>Note: If strapped for Judges, you can drop to 1x Match Observer or none but talk with your VC to see if a Robot Inspector or another volunteer can fill in</t>
  </si>
  <si>
    <t>Full Award List</t>
  </si>
  <si>
    <t>Woodie Flowers Finalist Award - Not given by the Judges</t>
  </si>
  <si>
    <t>Volunteer of the Year Award (optional)  - Not given by the Judges</t>
  </si>
  <si>
    <r>
      <rPr>
        <i/>
        <sz val="12"/>
        <rFont val="Arial"/>
        <family val="2"/>
      </rPr>
      <t>FIRST</t>
    </r>
    <r>
      <rPr>
        <sz val="12"/>
        <rFont val="Arial"/>
        <family val="2"/>
      </rPr>
      <t xml:space="preserve"> Impact Award</t>
    </r>
  </si>
  <si>
    <r>
      <rPr>
        <i/>
        <sz val="12"/>
        <rFont val="Arial"/>
        <family val="2"/>
      </rPr>
      <t>FIRST</t>
    </r>
    <r>
      <rPr>
        <sz val="12"/>
        <rFont val="Arial"/>
        <family val="2"/>
      </rPr>
      <t xml:space="preserve"> Leadership Award</t>
    </r>
  </si>
  <si>
    <r>
      <t xml:space="preserve">Imagery Award, </t>
    </r>
    <r>
      <rPr>
        <i/>
        <sz val="12"/>
        <rFont val="Arial"/>
        <family val="2"/>
      </rPr>
      <t>in honor of Jack Kamen</t>
    </r>
  </si>
  <si>
    <t>Gracious Professionalism® Award</t>
  </si>
  <si>
    <t xml:space="preserve">Rising All Star Award </t>
  </si>
  <si>
    <t xml:space="preserve">Autonomous Award </t>
  </si>
  <si>
    <r>
      <t>Creativity Award</t>
    </r>
    <r>
      <rPr>
        <i/>
        <sz val="12"/>
        <rFont val="Arial"/>
        <family val="2"/>
      </rPr>
      <t xml:space="preserve"> </t>
    </r>
  </si>
  <si>
    <t>Quality Award</t>
  </si>
  <si>
    <t>Innovation in Control Award</t>
  </si>
  <si>
    <t>Excellence in Engineering Award</t>
  </si>
  <si>
    <t>Team Sustainability Award</t>
  </si>
  <si>
    <t>Finalist - Not given by the Judges</t>
  </si>
  <si>
    <t>Winner - Not give by the Judges</t>
  </si>
  <si>
    <t>X</t>
  </si>
  <si>
    <t>C or D</t>
  </si>
  <si>
    <t>TA</t>
  </si>
  <si>
    <t>TA/MA</t>
  </si>
  <si>
    <t>MA</t>
  </si>
  <si>
    <t>Day 1
 Judges</t>
  </si>
  <si>
    <t>Day 2
Groups</t>
  </si>
  <si>
    <t>Day 2
Judges</t>
  </si>
  <si>
    <t>Rising All-Star Award</t>
  </si>
  <si>
    <t xml:space="preserve">Creativity Award </t>
  </si>
  <si>
    <t>Industrial Design Award</t>
  </si>
  <si>
    <t>Rookie All-Star Award</t>
  </si>
  <si>
    <t>Team Attributes (8)</t>
  </si>
  <si>
    <t>A or B</t>
  </si>
  <si>
    <t>If a STRONG #2</t>
  </si>
  <si>
    <t># Interviews</t>
  </si>
  <si>
    <t>Final TA Selection</t>
  </si>
  <si>
    <t>Machine Attributes (8)</t>
  </si>
  <si>
    <t>Final MA Selection</t>
  </si>
  <si>
    <t>This sheet will auto generate a list of teams who are not getting a second round interview to help make it easier to know which teams can get an ambassador interview.
It pulls information from the "Team List Tab" and compares it to the "Separate Judge Teams Short List tab"</t>
  </si>
  <si>
    <t>Teams who need an Ambassador interview</t>
  </si>
  <si>
    <t>A</t>
  </si>
  <si>
    <t>B</t>
  </si>
  <si>
    <r>
      <t>Imagery Award,</t>
    </r>
    <r>
      <rPr>
        <i/>
        <sz val="11"/>
        <rFont val="Arial"/>
        <family val="2"/>
      </rPr>
      <t xml:space="preserve"> in honor of Jack Kamen</t>
    </r>
  </si>
  <si>
    <t>Rising All-Star</t>
  </si>
  <si>
    <r>
      <t>Autonomous Award</t>
    </r>
    <r>
      <rPr>
        <i/>
        <sz val="11"/>
        <rFont val="Arial"/>
        <family val="2"/>
      </rPr>
      <t xml:space="preserve"> </t>
    </r>
  </si>
  <si>
    <r>
      <t xml:space="preserve">Creativity Award </t>
    </r>
    <r>
      <rPr>
        <i/>
        <sz val="11"/>
        <rFont val="Arial"/>
        <family val="2"/>
      </rPr>
      <t>sponsored</t>
    </r>
  </si>
  <si>
    <t>FIA</t>
  </si>
  <si>
    <t>Machine Attributes</t>
  </si>
  <si>
    <t>(A) - Tabitha</t>
  </si>
  <si>
    <t>(B) - Bill</t>
  </si>
  <si>
    <t>(A) - Samantha</t>
  </si>
  <si>
    <t>(B) - Bob</t>
  </si>
  <si>
    <t>(A) - Liz</t>
  </si>
  <si>
    <t>(B) - John</t>
  </si>
  <si>
    <t>C</t>
  </si>
  <si>
    <t>D</t>
  </si>
  <si>
    <t>Team Attributes</t>
  </si>
  <si>
    <t>(D) - Sam</t>
  </si>
  <si>
    <t>(E) - Jay</t>
  </si>
  <si>
    <t>(D) - Kate</t>
  </si>
  <si>
    <t>(E) - Derek</t>
  </si>
  <si>
    <t>(D) - Collin</t>
  </si>
  <si>
    <t>(E) - Emma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</si>
</sst>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b/>
      <sz val="12"/>
      <color theme="1"/>
      <name val="Arial"/>
      <family val="2"/>
    </font>
    <font>
      <sz val="12"/>
      <color theme="1"/>
      <name val="Arial"/>
      <family val="2"/>
    </font>
    <font>
      <b/>
      <sz val="14"/>
      <color theme="1"/>
      <name val="Arial"/>
      <family val="2"/>
    </font>
    <font>
      <sz val="14"/>
      <color theme="1"/>
      <name val="Arial"/>
      <family val="2"/>
    </font>
    <font>
      <sz val="11"/>
      <name val="Calibri"/>
      <family val="2"/>
      <scheme val="minor"/>
    </font>
    <font>
      <sz val="8"/>
      <name val="Calibri"/>
      <family val="2"/>
      <scheme val="minor"/>
    </font>
    <font>
      <i/>
      <sz val="11"/>
      <color theme="1"/>
      <name val="Arial"/>
      <family val="2"/>
    </font>
    <font>
      <sz val="11"/>
      <color theme="1"/>
      <name val="Arial"/>
      <family val="2"/>
    </font>
    <font>
      <b/>
      <sz val="16"/>
      <color theme="1"/>
      <name val="Arial"/>
      <family val="2"/>
    </font>
    <font>
      <b/>
      <sz val="11"/>
      <color theme="1"/>
      <name val="Arial"/>
      <family val="2"/>
    </font>
    <font>
      <i/>
      <sz val="11"/>
      <name val="Arial"/>
      <family val="2"/>
    </font>
    <font>
      <sz val="11"/>
      <name val="Arial"/>
      <family val="2"/>
    </font>
    <font>
      <sz val="36"/>
      <color theme="1"/>
      <name val="Arial"/>
      <family val="2"/>
    </font>
    <font>
      <b/>
      <sz val="12"/>
      <name val="Arial"/>
      <family val="2"/>
    </font>
    <font>
      <sz val="12"/>
      <name val="Arial"/>
      <family val="2"/>
    </font>
    <font>
      <sz val="36"/>
      <name val="Arial"/>
      <family val="2"/>
    </font>
    <font>
      <b/>
      <sz val="11"/>
      <color rgb="FF424242"/>
      <name val="Arial"/>
      <family val="2"/>
    </font>
    <font>
      <i/>
      <sz val="12"/>
      <name val="Arial"/>
      <family val="2"/>
    </font>
    <font>
      <b/>
      <sz val="12"/>
      <color rgb="FF000000"/>
      <name val="Arial"/>
      <family val="2"/>
    </font>
    <font>
      <b/>
      <strike/>
      <sz val="12"/>
      <color rgb="FF000000"/>
      <name val="Arial"/>
      <family val="2"/>
    </font>
    <font>
      <b/>
      <i/>
      <sz val="12"/>
      <name val="Arial"/>
      <family val="2"/>
    </font>
    <font>
      <sz val="12"/>
      <color rgb="FF000000"/>
      <name val="Arial"/>
      <family val="2"/>
    </font>
    <font>
      <b/>
      <sz val="20"/>
      <color theme="1"/>
      <name val="Arial"/>
      <family val="2"/>
    </font>
    <font>
      <b/>
      <sz val="11"/>
      <name val="Arial"/>
      <family val="2"/>
    </font>
    <font>
      <sz val="12"/>
      <color rgb="FF000000"/>
      <name val="Arial"/>
      <family val="2"/>
    </font>
    <font>
      <i/>
      <sz val="12"/>
      <color rgb="FF000000"/>
      <name val="Arial"/>
      <family val="2"/>
    </font>
  </fonts>
  <fills count="14">
    <fill>
      <patternFill patternType="none"/>
    </fill>
    <fill>
      <patternFill patternType="gray125"/>
    </fill>
    <fill>
      <patternFill patternType="solid">
        <fgColor theme="1"/>
        <bgColor indexed="64"/>
      </patternFill>
    </fill>
    <fill>
      <patternFill patternType="solid">
        <fgColor rgb="FF00B0F0"/>
        <bgColor indexed="64"/>
      </patternFill>
    </fill>
    <fill>
      <patternFill patternType="solid">
        <fgColor rgb="FFFFFF00"/>
        <bgColor indexed="64"/>
      </patternFill>
    </fill>
    <fill>
      <patternFill patternType="solid">
        <fgColor rgb="FF00B050"/>
        <bgColor indexed="64"/>
      </patternFill>
    </fill>
    <fill>
      <patternFill patternType="solid">
        <fgColor theme="7" tint="-0.249977111117893"/>
        <bgColor indexed="64"/>
      </patternFill>
    </fill>
    <fill>
      <patternFill patternType="solid">
        <fgColor theme="9"/>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A9D08E"/>
        <bgColor indexed="64"/>
      </patternFill>
    </fill>
    <fill>
      <patternFill patternType="solid">
        <fgColor rgb="FFFFD966"/>
        <bgColor indexed="64"/>
      </patternFill>
    </fill>
    <fill>
      <patternFill patternType="solid">
        <fgColor theme="9" tint="0.79998168889431442"/>
        <bgColor indexed="64"/>
      </patternFill>
    </fill>
    <fill>
      <patternFill patternType="solid">
        <fgColor theme="5"/>
        <bgColor indexed="64"/>
      </patternFill>
    </fill>
  </fills>
  <borders count="57">
    <border>
      <left/>
      <right/>
      <top/>
      <bottom/>
      <diagonal/>
    </border>
    <border>
      <left style="medium">
        <color auto="1"/>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diagonal/>
    </border>
    <border>
      <left/>
      <right style="thin">
        <color auto="1"/>
      </right>
      <top/>
      <bottom/>
      <diagonal/>
    </border>
    <border>
      <left/>
      <right/>
      <top/>
      <bottom style="thin">
        <color auto="1"/>
      </bottom>
      <diagonal/>
    </border>
    <border>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auto="1"/>
      </bottom>
      <diagonal/>
    </border>
    <border>
      <left/>
      <right/>
      <top style="thin">
        <color indexed="64"/>
      </top>
      <bottom/>
      <diagonal/>
    </border>
    <border>
      <left style="medium">
        <color indexed="64"/>
      </left>
      <right style="medium">
        <color indexed="64"/>
      </right>
      <top style="thin">
        <color auto="1"/>
      </top>
      <bottom style="thin">
        <color auto="1"/>
      </bottom>
      <diagonal/>
    </border>
    <border>
      <left style="thin">
        <color auto="1"/>
      </left>
      <right/>
      <top/>
      <bottom/>
      <diagonal/>
    </border>
    <border>
      <left/>
      <right/>
      <top style="medium">
        <color indexed="64"/>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style="thin">
        <color auto="1"/>
      </right>
      <top style="thin">
        <color auto="1"/>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top style="medium">
        <color indexed="64"/>
      </top>
      <bottom/>
      <diagonal/>
    </border>
    <border>
      <left/>
      <right/>
      <top style="medium">
        <color indexed="64"/>
      </top>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top/>
      <bottom style="medium">
        <color indexed="64"/>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right style="thin">
        <color auto="1"/>
      </right>
      <top style="medium">
        <color indexed="64"/>
      </top>
      <bottom/>
      <diagonal/>
    </border>
    <border>
      <left style="thin">
        <color auto="1"/>
      </left>
      <right/>
      <top/>
      <bottom style="thin">
        <color auto="1"/>
      </bottom>
      <diagonal/>
    </border>
    <border>
      <left style="thick">
        <color theme="1"/>
      </left>
      <right/>
      <top style="thick">
        <color theme="1"/>
      </top>
      <bottom/>
      <diagonal/>
    </border>
    <border>
      <left/>
      <right style="thick">
        <color theme="1"/>
      </right>
      <top style="thick">
        <color theme="1"/>
      </top>
      <bottom/>
      <diagonal/>
    </border>
    <border>
      <left style="thick">
        <color theme="1"/>
      </left>
      <right/>
      <top/>
      <bottom/>
      <diagonal/>
    </border>
    <border>
      <left/>
      <right style="thick">
        <color theme="1"/>
      </right>
      <top/>
      <bottom/>
      <diagonal/>
    </border>
    <border>
      <left style="thick">
        <color theme="1"/>
      </left>
      <right/>
      <top/>
      <bottom style="thick">
        <color theme="1"/>
      </bottom>
      <diagonal/>
    </border>
    <border>
      <left/>
      <right style="thick">
        <color theme="1"/>
      </right>
      <top/>
      <bottom style="thick">
        <color theme="1"/>
      </bottom>
      <diagonal/>
    </border>
    <border>
      <left style="thin">
        <color auto="1"/>
      </left>
      <right/>
      <top style="thin">
        <color auto="1"/>
      </top>
      <bottom/>
      <diagonal/>
    </border>
    <border>
      <left style="thin">
        <color auto="1"/>
      </left>
      <right/>
      <top style="medium">
        <color indexed="64"/>
      </top>
      <bottom style="thin">
        <color auto="1"/>
      </bottom>
      <diagonal/>
    </border>
    <border>
      <left/>
      <right style="thin">
        <color auto="1"/>
      </right>
      <top style="medium">
        <color indexed="64"/>
      </top>
      <bottom style="thin">
        <color auto="1"/>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style="medium">
        <color theme="1"/>
      </bottom>
      <diagonal/>
    </border>
    <border>
      <left/>
      <right style="medium">
        <color theme="1"/>
      </right>
      <top/>
      <bottom style="medium">
        <color theme="1"/>
      </bottom>
      <diagonal/>
    </border>
    <border>
      <left style="medium">
        <color theme="1"/>
      </left>
      <right style="medium">
        <color theme="1"/>
      </right>
      <top style="medium">
        <color theme="1"/>
      </top>
      <bottom/>
      <diagonal/>
    </border>
    <border>
      <left style="medium">
        <color theme="1"/>
      </left>
      <right style="medium">
        <color theme="1"/>
      </right>
      <top/>
      <bottom/>
      <diagonal/>
    </border>
    <border>
      <left style="medium">
        <color theme="1"/>
      </left>
      <right style="medium">
        <color theme="1"/>
      </right>
      <top/>
      <bottom style="medium">
        <color theme="1"/>
      </bottom>
      <diagonal/>
    </border>
    <border>
      <left style="medium">
        <color indexed="64"/>
      </left>
      <right style="thin">
        <color auto="1"/>
      </right>
      <top/>
      <bottom/>
      <diagonal/>
    </border>
    <border>
      <left style="thin">
        <color auto="1"/>
      </left>
      <right style="thin">
        <color auto="1"/>
      </right>
      <top/>
      <bottom/>
      <diagonal/>
    </border>
  </borders>
  <cellStyleXfs count="1">
    <xf numFmtId="0" fontId="0" fillId="0" borderId="0"/>
  </cellStyleXfs>
  <cellXfs count="263">
    <xf numFmtId="0" fontId="0" fillId="0" borderId="0" xfId="0"/>
    <xf numFmtId="0" fontId="2" fillId="0" borderId="0" xfId="0" applyFont="1"/>
    <xf numFmtId="0" fontId="2" fillId="0" borderId="0" xfId="0" applyFont="1" applyAlignment="1">
      <alignment horizontal="center" vertical="center"/>
    </xf>
    <xf numFmtId="0" fontId="1" fillId="0" borderId="0" xfId="0" applyFont="1" applyAlignment="1">
      <alignment horizontal="center"/>
    </xf>
    <xf numFmtId="0" fontId="2" fillId="0" borderId="0" xfId="0" applyFont="1" applyAlignment="1">
      <alignment horizontal="left"/>
    </xf>
    <xf numFmtId="0" fontId="1" fillId="0" borderId="0" xfId="0" applyFont="1" applyAlignment="1">
      <alignment horizontal="center" wrapText="1"/>
    </xf>
    <xf numFmtId="0" fontId="2" fillId="0" borderId="0" xfId="0" applyFont="1" applyAlignment="1">
      <alignment wrapText="1"/>
    </xf>
    <xf numFmtId="0" fontId="1" fillId="0" borderId="0" xfId="0" applyFont="1"/>
    <xf numFmtId="0" fontId="3" fillId="0" borderId="0" xfId="0" applyFont="1" applyAlignment="1">
      <alignment vertical="center"/>
    </xf>
    <xf numFmtId="0" fontId="4" fillId="0" borderId="0" xfId="0" applyFont="1"/>
    <xf numFmtId="0" fontId="1" fillId="8" borderId="16" xfId="0" applyFont="1" applyFill="1" applyBorder="1" applyAlignment="1">
      <alignment horizontal="center" vertical="center"/>
    </xf>
    <xf numFmtId="0" fontId="5" fillId="0" borderId="0" xfId="0" applyFont="1"/>
    <xf numFmtId="0" fontId="2" fillId="0" borderId="0" xfId="0" applyFont="1" applyAlignment="1">
      <alignment horizontal="left" wrapText="1"/>
    </xf>
    <xf numFmtId="0" fontId="8" fillId="0" borderId="0" xfId="0" applyFont="1"/>
    <xf numFmtId="0" fontId="8" fillId="0" borderId="0" xfId="0" applyFont="1" applyAlignment="1">
      <alignment horizontal="center"/>
    </xf>
    <xf numFmtId="0" fontId="10" fillId="0" borderId="0" xfId="0" applyFont="1" applyAlignment="1">
      <alignment vertical="center"/>
    </xf>
    <xf numFmtId="0" fontId="12" fillId="0" borderId="0" xfId="0" applyFont="1"/>
    <xf numFmtId="0" fontId="10" fillId="0" borderId="3" xfId="0" applyFont="1" applyBorder="1" applyAlignment="1">
      <alignment horizontal="center" vertical="center" wrapText="1"/>
    </xf>
    <xf numFmtId="0" fontId="8" fillId="0" borderId="0" xfId="0" applyFont="1" applyAlignment="1">
      <alignment wrapText="1"/>
    </xf>
    <xf numFmtId="0" fontId="10" fillId="0" borderId="0" xfId="0" applyFont="1"/>
    <xf numFmtId="0" fontId="8" fillId="0" borderId="0" xfId="0" applyFont="1" applyAlignment="1">
      <alignment horizontal="center" vertical="center"/>
    </xf>
    <xf numFmtId="0" fontId="10" fillId="0" borderId="2" xfId="0" applyFont="1" applyBorder="1" applyAlignment="1">
      <alignment horizontal="center" vertical="center"/>
    </xf>
    <xf numFmtId="0" fontId="10" fillId="0" borderId="0" xfId="0" applyFont="1" applyAlignment="1">
      <alignment horizontal="center" vertical="center"/>
    </xf>
    <xf numFmtId="0" fontId="10" fillId="0" borderId="5" xfId="0" applyFont="1" applyBorder="1" applyAlignment="1">
      <alignment horizontal="center" vertical="center"/>
    </xf>
    <xf numFmtId="0" fontId="10" fillId="0" borderId="2" xfId="0" applyFont="1" applyBorder="1" applyAlignment="1">
      <alignment horizontal="center" vertical="center" textRotation="90" wrapText="1"/>
    </xf>
    <xf numFmtId="0" fontId="10" fillId="8" borderId="2" xfId="0" applyFont="1" applyFill="1" applyBorder="1"/>
    <xf numFmtId="0" fontId="10" fillId="3" borderId="2" xfId="0" applyFont="1" applyFill="1" applyBorder="1"/>
    <xf numFmtId="0" fontId="8" fillId="0" borderId="0" xfId="0" applyFont="1" applyAlignment="1">
      <alignment horizontal="center" vertical="center" textRotation="90"/>
    </xf>
    <xf numFmtId="0" fontId="8" fillId="4" borderId="2" xfId="0" applyFont="1" applyFill="1" applyBorder="1" applyAlignment="1">
      <alignment horizontal="center" vertical="center"/>
    </xf>
    <xf numFmtId="0" fontId="8" fillId="0" borderId="0" xfId="0" applyFont="1" applyAlignment="1">
      <alignment vertical="center" textRotation="90"/>
    </xf>
    <xf numFmtId="0" fontId="10" fillId="8" borderId="2" xfId="0" applyFont="1" applyFill="1" applyBorder="1" applyAlignment="1">
      <alignment horizontal="center" vertical="center"/>
    </xf>
    <xf numFmtId="0" fontId="10" fillId="3" borderId="2" xfId="0" applyFont="1" applyFill="1" applyBorder="1" applyAlignment="1">
      <alignment horizontal="center" vertical="center"/>
    </xf>
    <xf numFmtId="0" fontId="8" fillId="0" borderId="5" xfId="0" applyFont="1" applyBorder="1"/>
    <xf numFmtId="0" fontId="10" fillId="0" borderId="2"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xf>
    <xf numFmtId="0" fontId="8" fillId="0" borderId="4" xfId="0" applyFont="1" applyBorder="1" applyAlignment="1">
      <alignment horizontal="center"/>
    </xf>
    <xf numFmtId="0" fontId="8" fillId="0" borderId="5" xfId="0" applyFont="1" applyBorder="1" applyAlignment="1">
      <alignment horizontal="center"/>
    </xf>
    <xf numFmtId="0" fontId="10" fillId="6" borderId="2" xfId="0" applyFont="1" applyFill="1" applyBorder="1" applyAlignment="1">
      <alignment horizontal="center" vertical="center"/>
    </xf>
    <xf numFmtId="0" fontId="10" fillId="7" borderId="2" xfId="0" applyFont="1" applyFill="1" applyBorder="1" applyAlignment="1">
      <alignment horizontal="center" vertical="center"/>
    </xf>
    <xf numFmtId="0" fontId="10" fillId="0" borderId="23" xfId="0" applyFont="1" applyBorder="1" applyAlignment="1">
      <alignment horizontal="center" vertical="center"/>
    </xf>
    <xf numFmtId="0" fontId="10" fillId="0" borderId="24" xfId="0" applyFont="1" applyBorder="1" applyAlignment="1">
      <alignment horizontal="center" vertical="center"/>
    </xf>
    <xf numFmtId="0" fontId="8" fillId="0" borderId="7" xfId="0" applyFont="1" applyBorder="1" applyAlignment="1">
      <alignment horizontal="center" vertical="center"/>
    </xf>
    <xf numFmtId="0" fontId="10" fillId="8" borderId="7" xfId="0" applyFont="1" applyFill="1" applyBorder="1"/>
    <xf numFmtId="0" fontId="10" fillId="3" borderId="7" xfId="0" applyFont="1" applyFill="1" applyBorder="1"/>
    <xf numFmtId="0" fontId="12" fillId="0" borderId="0" xfId="0" quotePrefix="1" applyFont="1"/>
    <xf numFmtId="0" fontId="12" fillId="6" borderId="2" xfId="0" applyFont="1" applyFill="1" applyBorder="1"/>
    <xf numFmtId="2" fontId="12" fillId="7" borderId="2" xfId="0" applyNumberFormat="1" applyFont="1" applyFill="1" applyBorder="1"/>
    <xf numFmtId="2" fontId="12" fillId="0" borderId="0" xfId="0" applyNumberFormat="1" applyFont="1"/>
    <xf numFmtId="0" fontId="2" fillId="0" borderId="0" xfId="0" applyFont="1" applyAlignment="1">
      <alignment horizontal="center"/>
    </xf>
    <xf numFmtId="0" fontId="1" fillId="0" borderId="0" xfId="0" applyFont="1" applyAlignment="1">
      <alignment vertical="center"/>
    </xf>
    <xf numFmtId="0" fontId="14" fillId="0" borderId="0" xfId="0" applyFont="1" applyAlignment="1">
      <alignment horizontal="center"/>
    </xf>
    <xf numFmtId="0" fontId="15" fillId="0" borderId="0" xfId="0" applyFont="1" applyAlignment="1">
      <alignment horizontal="left"/>
    </xf>
    <xf numFmtId="0" fontId="15" fillId="0" borderId="0" xfId="0" applyFont="1"/>
    <xf numFmtId="0" fontId="1" fillId="0" borderId="25" xfId="0" applyFont="1" applyBorder="1" applyAlignment="1">
      <alignment horizontal="center" vertical="center"/>
    </xf>
    <xf numFmtId="0" fontId="1" fillId="0" borderId="25" xfId="0" applyFont="1" applyBorder="1" applyAlignment="1">
      <alignment horizontal="center"/>
    </xf>
    <xf numFmtId="0" fontId="2" fillId="4" borderId="26" xfId="0" applyFont="1" applyFill="1" applyBorder="1"/>
    <xf numFmtId="0" fontId="2" fillId="0" borderId="27" xfId="0" applyFont="1" applyBorder="1"/>
    <xf numFmtId="0" fontId="2" fillId="0" borderId="27" xfId="0" applyFont="1" applyBorder="1" applyAlignment="1">
      <alignment horizontal="center"/>
    </xf>
    <xf numFmtId="0" fontId="2" fillId="4" borderId="30" xfId="0" applyFont="1" applyFill="1" applyBorder="1"/>
    <xf numFmtId="0" fontId="2" fillId="0" borderId="31" xfId="0" applyFont="1" applyBorder="1"/>
    <xf numFmtId="0" fontId="2" fillId="0" borderId="31" xfId="0" applyFont="1" applyBorder="1" applyAlignment="1">
      <alignment horizontal="center"/>
    </xf>
    <xf numFmtId="0" fontId="2" fillId="0" borderId="0" xfId="0" applyFont="1" applyAlignment="1">
      <alignment horizontal="center" vertical="center" wrapText="1"/>
    </xf>
    <xf numFmtId="0" fontId="1" fillId="0" borderId="33" xfId="0" applyFont="1" applyBorder="1" applyAlignment="1">
      <alignment horizontal="center" vertical="center"/>
    </xf>
    <xf numFmtId="16" fontId="2" fillId="0" borderId="0" xfId="0" applyNumberFormat="1" applyFont="1"/>
    <xf numFmtId="0" fontId="2" fillId="0" borderId="34" xfId="0" applyFont="1" applyBorder="1"/>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2" xfId="0" applyFont="1" applyBorder="1" applyAlignment="1">
      <alignment horizontal="center" vertical="center" textRotation="90" wrapText="1"/>
    </xf>
    <xf numFmtId="0" fontId="1" fillId="0" borderId="7" xfId="0" applyFont="1" applyBorder="1" applyAlignment="1">
      <alignment horizontal="center" vertical="center"/>
    </xf>
    <xf numFmtId="0" fontId="2" fillId="0" borderId="0" xfId="0" applyFont="1" applyAlignment="1">
      <alignment horizontal="center" vertical="center" textRotation="90"/>
    </xf>
    <xf numFmtId="0" fontId="1" fillId="0" borderId="0" xfId="0" applyFont="1" applyAlignment="1">
      <alignment horizontal="center" vertical="center"/>
    </xf>
    <xf numFmtId="0" fontId="1" fillId="3" borderId="16" xfId="0" applyFont="1" applyFill="1" applyBorder="1" applyAlignment="1">
      <alignment horizontal="center" vertical="center"/>
    </xf>
    <xf numFmtId="0" fontId="2" fillId="0" borderId="0" xfId="0" applyFont="1" applyAlignment="1">
      <alignment vertical="center" textRotation="90"/>
    </xf>
    <xf numFmtId="0" fontId="1" fillId="0" borderId="10" xfId="0" applyFont="1" applyBorder="1" applyAlignment="1">
      <alignment horizontal="center" vertical="center"/>
    </xf>
    <xf numFmtId="0" fontId="2" fillId="0" borderId="1" xfId="0" applyFont="1" applyBorder="1" applyAlignment="1">
      <alignment vertical="center" textRotation="90"/>
    </xf>
    <xf numFmtId="0" fontId="1" fillId="0" borderId="15" xfId="0" applyFont="1" applyBorder="1"/>
    <xf numFmtId="0" fontId="1" fillId="0" borderId="19" xfId="0" applyFont="1" applyBorder="1"/>
    <xf numFmtId="0" fontId="1" fillId="6" borderId="8" xfId="0" applyFont="1" applyFill="1" applyBorder="1" applyAlignment="1">
      <alignment horizontal="center" vertical="center"/>
    </xf>
    <xf numFmtId="0" fontId="1" fillId="7" borderId="9" xfId="0" applyFont="1" applyFill="1" applyBorder="1" applyAlignment="1">
      <alignment horizontal="center" vertical="center"/>
    </xf>
    <xf numFmtId="0" fontId="14" fillId="0" borderId="0" xfId="0" applyFont="1"/>
    <xf numFmtId="0" fontId="1" fillId="0" borderId="5" xfId="0" applyFont="1" applyBorder="1" applyAlignment="1">
      <alignment horizontal="center" vertical="center"/>
    </xf>
    <xf numFmtId="0" fontId="1" fillId="2" borderId="2" xfId="0" applyFont="1" applyFill="1" applyBorder="1" applyAlignment="1">
      <alignment horizontal="center" vertical="center"/>
    </xf>
    <xf numFmtId="0" fontId="1" fillId="0" borderId="2" xfId="0" applyFont="1" applyBorder="1" applyAlignment="1">
      <alignment horizontal="center" vertical="center"/>
    </xf>
    <xf numFmtId="0" fontId="2" fillId="0" borderId="3" xfId="0" applyFont="1" applyBorder="1" applyAlignment="1">
      <alignment horizontal="center" vertical="center" wrapText="1"/>
    </xf>
    <xf numFmtId="0" fontId="1" fillId="4" borderId="3" xfId="0" applyFont="1" applyFill="1" applyBorder="1" applyAlignment="1">
      <alignment horizontal="center" vertical="center"/>
    </xf>
    <xf numFmtId="0" fontId="1" fillId="2" borderId="3" xfId="0" applyFont="1" applyFill="1" applyBorder="1" applyAlignment="1">
      <alignment horizontal="center" vertical="center"/>
    </xf>
    <xf numFmtId="0" fontId="2" fillId="0" borderId="0" xfId="0" applyFont="1" applyAlignment="1">
      <alignment vertical="center"/>
    </xf>
    <xf numFmtId="0" fontId="8" fillId="0" borderId="0" xfId="0" applyFont="1" applyAlignment="1">
      <alignment horizontal="center" wrapText="1"/>
    </xf>
    <xf numFmtId="0" fontId="8" fillId="0" borderId="0" xfId="0" applyFont="1" applyAlignment="1">
      <alignment vertical="center"/>
    </xf>
    <xf numFmtId="0" fontId="8" fillId="0" borderId="34" xfId="0" applyFont="1" applyBorder="1"/>
    <xf numFmtId="0" fontId="24" fillId="0" borderId="34" xfId="0" applyFont="1" applyBorder="1" applyAlignment="1">
      <alignment horizontal="center"/>
    </xf>
    <xf numFmtId="0" fontId="24" fillId="0" borderId="34" xfId="0" applyFont="1" applyBorder="1"/>
    <xf numFmtId="0" fontId="12" fillId="4" borderId="34" xfId="0" applyFont="1" applyFill="1" applyBorder="1" applyAlignment="1">
      <alignment horizontal="center"/>
    </xf>
    <xf numFmtId="0" fontId="12" fillId="4" borderId="34" xfId="0" applyFont="1" applyFill="1" applyBorder="1"/>
    <xf numFmtId="0" fontId="12" fillId="0" borderId="34" xfId="0" applyFont="1" applyBorder="1" applyAlignment="1">
      <alignment vertical="center" wrapText="1"/>
    </xf>
    <xf numFmtId="0" fontId="8" fillId="4" borderId="34" xfId="0" applyFont="1" applyFill="1" applyBorder="1" applyAlignment="1">
      <alignment horizontal="center"/>
    </xf>
    <xf numFmtId="0" fontId="8" fillId="4" borderId="34" xfId="0" applyFont="1" applyFill="1" applyBorder="1"/>
    <xf numFmtId="0" fontId="2" fillId="0" borderId="0" xfId="0" applyFont="1" applyAlignment="1">
      <alignment horizontal="left" vertical="center" wrapText="1"/>
    </xf>
    <xf numFmtId="0" fontId="1" fillId="0" borderId="0" xfId="0" applyFont="1" applyAlignment="1">
      <alignment horizontal="center" vertical="center" wrapText="1"/>
    </xf>
    <xf numFmtId="0" fontId="2" fillId="4" borderId="55" xfId="0" applyFont="1" applyFill="1" applyBorder="1"/>
    <xf numFmtId="0" fontId="2" fillId="0" borderId="56" xfId="0" applyFont="1" applyBorder="1"/>
    <xf numFmtId="0" fontId="2" fillId="0" borderId="56" xfId="0" applyFont="1" applyBorder="1" applyAlignment="1">
      <alignment horizontal="center"/>
    </xf>
    <xf numFmtId="0" fontId="1" fillId="0" borderId="8" xfId="0" applyFont="1" applyBorder="1"/>
    <xf numFmtId="0" fontId="8" fillId="12" borderId="0" xfId="0" applyFont="1" applyFill="1" applyAlignment="1">
      <alignment vertical="center" wrapText="1"/>
    </xf>
    <xf numFmtId="0" fontId="1" fillId="0" borderId="2" xfId="0" applyFont="1" applyBorder="1"/>
    <xf numFmtId="0" fontId="25" fillId="0" borderId="0" xfId="0" applyFont="1" applyAlignment="1">
      <alignment wrapText="1"/>
    </xf>
    <xf numFmtId="0" fontId="15" fillId="0" borderId="1" xfId="0" applyFont="1" applyBorder="1" applyAlignment="1">
      <alignment horizontal="left"/>
    </xf>
    <xf numFmtId="0" fontId="15" fillId="0" borderId="11" xfId="0" applyFont="1" applyBorder="1" applyAlignment="1">
      <alignment horizontal="left"/>
    </xf>
    <xf numFmtId="0" fontId="2" fillId="0" borderId="1" xfId="0" applyFont="1" applyBorder="1" applyAlignment="1">
      <alignment horizontal="left"/>
    </xf>
    <xf numFmtId="0" fontId="2" fillId="0" borderId="11" xfId="0" applyFont="1" applyBorder="1" applyAlignment="1">
      <alignment horizontal="left"/>
    </xf>
    <xf numFmtId="0" fontId="2" fillId="0" borderId="1" xfId="0" applyFont="1" applyBorder="1" applyAlignment="1">
      <alignment horizontal="left" vertical="top"/>
    </xf>
    <xf numFmtId="0" fontId="2" fillId="0" borderId="11" xfId="0" applyFont="1" applyBorder="1" applyAlignment="1">
      <alignment horizontal="left" vertical="top"/>
    </xf>
    <xf numFmtId="0" fontId="2" fillId="0" borderId="10" xfId="0" applyFont="1" applyBorder="1" applyAlignment="1">
      <alignment horizontal="left"/>
    </xf>
    <xf numFmtId="0" fontId="2" fillId="0" borderId="12" xfId="0" applyFont="1" applyBorder="1" applyAlignment="1">
      <alignment horizontal="left"/>
    </xf>
    <xf numFmtId="0" fontId="9" fillId="9" borderId="7" xfId="0" applyFont="1" applyFill="1" applyBorder="1" applyAlignment="1">
      <alignment horizontal="center" vertical="center"/>
    </xf>
    <xf numFmtId="0" fontId="9" fillId="9" borderId="16" xfId="0" applyFont="1" applyFill="1" applyBorder="1" applyAlignment="1">
      <alignment horizontal="center" vertical="center"/>
    </xf>
    <xf numFmtId="0" fontId="9" fillId="9" borderId="8" xfId="0" applyFont="1" applyFill="1" applyBorder="1" applyAlignment="1">
      <alignment horizontal="center" vertical="center"/>
    </xf>
    <xf numFmtId="0" fontId="2" fillId="0" borderId="41" xfId="0" applyFont="1" applyBorder="1" applyAlignment="1">
      <alignment horizontal="left"/>
    </xf>
    <xf numFmtId="0" fontId="2" fillId="0" borderId="42" xfId="0" applyFont="1" applyBorder="1" applyAlignment="1">
      <alignment horizontal="left"/>
    </xf>
    <xf numFmtId="0" fontId="1" fillId="11" borderId="9" xfId="0" applyFont="1" applyFill="1" applyBorder="1" applyAlignment="1">
      <alignment horizontal="center"/>
    </xf>
    <xf numFmtId="0" fontId="1" fillId="10" borderId="15" xfId="0" applyFont="1" applyFill="1" applyBorder="1" applyAlignment="1">
      <alignment horizontal="center"/>
    </xf>
    <xf numFmtId="0" fontId="2" fillId="0" borderId="45"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0" xfId="0" applyFont="1" applyAlignment="1">
      <alignment horizontal="center" vertical="center" wrapText="1"/>
    </xf>
    <xf numFmtId="0" fontId="2" fillId="0" borderId="14"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36" xfId="0" applyFont="1" applyBorder="1" applyAlignment="1">
      <alignment horizontal="center" vertical="center" wrapText="1"/>
    </xf>
    <xf numFmtId="0" fontId="14" fillId="0" borderId="46" xfId="0" applyFont="1" applyBorder="1" applyAlignment="1">
      <alignment horizontal="center"/>
    </xf>
    <xf numFmtId="0" fontId="14" fillId="0" borderId="22" xfId="0" applyFont="1" applyBorder="1" applyAlignment="1">
      <alignment horizontal="center"/>
    </xf>
    <xf numFmtId="0" fontId="14" fillId="0" borderId="47" xfId="0" applyFont="1" applyBorder="1" applyAlignment="1">
      <alignment horizontal="center"/>
    </xf>
    <xf numFmtId="0" fontId="15" fillId="0" borderId="28"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13" xfId="0" applyFont="1" applyBorder="1" applyAlignment="1">
      <alignment horizontal="center" vertical="center" wrapText="1"/>
    </xf>
    <xf numFmtId="0" fontId="15" fillId="0" borderId="21"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2" xfId="0" applyFont="1" applyBorder="1" applyAlignment="1">
      <alignment horizontal="center" vertical="center" wrapText="1"/>
    </xf>
    <xf numFmtId="0" fontId="19" fillId="0" borderId="48" xfId="0" applyFont="1" applyBorder="1" applyAlignment="1">
      <alignment horizontal="left" wrapText="1"/>
    </xf>
    <xf numFmtId="0" fontId="14" fillId="0" borderId="49" xfId="0" applyFont="1" applyBorder="1" applyAlignment="1">
      <alignment horizontal="left" wrapText="1"/>
    </xf>
    <xf numFmtId="0" fontId="14" fillId="0" borderId="50" xfId="0" applyFont="1" applyBorder="1" applyAlignment="1">
      <alignment horizontal="left" wrapText="1"/>
    </xf>
    <xf numFmtId="0" fontId="14" fillId="0" borderId="51" xfId="0" applyFont="1" applyBorder="1" applyAlignment="1">
      <alignment horizontal="left" wrapText="1"/>
    </xf>
    <xf numFmtId="0" fontId="14" fillId="0" borderId="25" xfId="0" applyFont="1" applyBorder="1" applyAlignment="1">
      <alignment horizontal="center"/>
    </xf>
    <xf numFmtId="0" fontId="2" fillId="0" borderId="1" xfId="0" applyFont="1" applyBorder="1"/>
    <xf numFmtId="0" fontId="2" fillId="0" borderId="11" xfId="0" applyFont="1" applyBorder="1"/>
    <xf numFmtId="0" fontId="21" fillId="0" borderId="7" xfId="0" applyFont="1" applyBorder="1" applyAlignment="1">
      <alignment horizontal="center"/>
    </xf>
    <xf numFmtId="0" fontId="21" fillId="0" borderId="16" xfId="0" applyFont="1" applyBorder="1" applyAlignment="1">
      <alignment horizontal="center"/>
    </xf>
    <xf numFmtId="0" fontId="21" fillId="0" borderId="8" xfId="0" applyFont="1" applyBorder="1" applyAlignment="1">
      <alignment horizontal="center"/>
    </xf>
    <xf numFmtId="0" fontId="2" fillId="0" borderId="28" xfId="0" applyFont="1" applyBorder="1" applyAlignment="1">
      <alignment horizontal="center"/>
    </xf>
    <xf numFmtId="0" fontId="2" fillId="0" borderId="29" xfId="0" applyFont="1" applyBorder="1" applyAlignment="1">
      <alignment horizontal="center"/>
    </xf>
    <xf numFmtId="0" fontId="2" fillId="0" borderId="37" xfId="0" applyFont="1" applyBorder="1" applyAlignment="1">
      <alignment horizontal="center"/>
    </xf>
    <xf numFmtId="0" fontId="2" fillId="0" borderId="21" xfId="0" applyFont="1" applyBorder="1" applyAlignment="1">
      <alignment horizontal="center"/>
    </xf>
    <xf numFmtId="0" fontId="2" fillId="0" borderId="0" xfId="0" applyFont="1" applyAlignment="1">
      <alignment horizontal="center"/>
    </xf>
    <xf numFmtId="0" fontId="2" fillId="0" borderId="14" xfId="0" applyFont="1" applyBorder="1" applyAlignment="1">
      <alignment horizontal="center"/>
    </xf>
    <xf numFmtId="0" fontId="2" fillId="0" borderId="38" xfId="0" applyFont="1" applyBorder="1" applyAlignment="1">
      <alignment horizontal="center"/>
    </xf>
    <xf numFmtId="0" fontId="2" fillId="0" borderId="15" xfId="0" applyFont="1" applyBorder="1" applyAlignment="1">
      <alignment horizontal="center"/>
    </xf>
    <xf numFmtId="0" fontId="2" fillId="0" borderId="36" xfId="0" applyFont="1" applyBorder="1" applyAlignment="1">
      <alignment horizontal="center"/>
    </xf>
    <xf numFmtId="0" fontId="14" fillId="0" borderId="7" xfId="0" applyFont="1" applyBorder="1" applyAlignment="1">
      <alignment horizontal="center"/>
    </xf>
    <xf numFmtId="0" fontId="14" fillId="0" borderId="8" xfId="0" applyFont="1" applyBorder="1" applyAlignment="1">
      <alignment horizontal="center"/>
    </xf>
    <xf numFmtId="0" fontId="2" fillId="0" borderId="1" xfId="0" applyFont="1" applyBorder="1" applyAlignment="1">
      <alignment wrapText="1"/>
    </xf>
    <xf numFmtId="0" fontId="2" fillId="0" borderId="11" xfId="0" applyFont="1" applyBorder="1" applyAlignment="1">
      <alignment wrapText="1"/>
    </xf>
    <xf numFmtId="0" fontId="22" fillId="0" borderId="19" xfId="0" applyFont="1" applyBorder="1" applyAlignment="1">
      <alignment horizontal="left" wrapText="1"/>
    </xf>
    <xf numFmtId="0" fontId="1" fillId="10" borderId="7" xfId="0" applyFont="1" applyFill="1" applyBorder="1" applyAlignment="1">
      <alignment horizontal="center" vertical="center"/>
    </xf>
    <xf numFmtId="0" fontId="1" fillId="10" borderId="8" xfId="0" applyFont="1" applyFill="1" applyBorder="1" applyAlignment="1">
      <alignment horizontal="center" vertical="center"/>
    </xf>
    <xf numFmtId="0" fontId="1" fillId="11" borderId="7" xfId="0" applyFont="1" applyFill="1" applyBorder="1" applyAlignment="1">
      <alignment horizontal="center" vertical="center"/>
    </xf>
    <xf numFmtId="0" fontId="1" fillId="11" borderId="8" xfId="0" applyFont="1" applyFill="1" applyBorder="1" applyAlignment="1">
      <alignment horizontal="center" vertical="center"/>
    </xf>
    <xf numFmtId="0" fontId="2" fillId="0" borderId="39" xfId="0" applyFont="1" applyBorder="1" applyAlignment="1">
      <alignment horizontal="left"/>
    </xf>
    <xf numFmtId="0" fontId="2" fillId="0" borderId="40" xfId="0" applyFont="1" applyBorder="1" applyAlignment="1">
      <alignment horizontal="left"/>
    </xf>
    <xf numFmtId="0" fontId="2" fillId="0" borderId="6" xfId="0" applyFont="1" applyBorder="1" applyAlignment="1">
      <alignment horizontal="left"/>
    </xf>
    <xf numFmtId="0" fontId="2" fillId="0" borderId="13" xfId="0" applyFont="1" applyBorder="1" applyAlignment="1">
      <alignment horizontal="left"/>
    </xf>
    <xf numFmtId="0" fontId="15" fillId="0" borderId="41" xfId="0" applyFont="1" applyBorder="1" applyAlignment="1">
      <alignment horizontal="left"/>
    </xf>
    <xf numFmtId="0" fontId="15" fillId="0" borderId="42" xfId="0" applyFont="1" applyBorder="1" applyAlignment="1">
      <alignment horizontal="left"/>
    </xf>
    <xf numFmtId="0" fontId="15" fillId="0" borderId="43" xfId="0" applyFont="1" applyBorder="1" applyAlignment="1">
      <alignment horizontal="left"/>
    </xf>
    <xf numFmtId="0" fontId="15" fillId="0" borderId="44" xfId="0" applyFont="1" applyBorder="1" applyAlignment="1">
      <alignment horizontal="left"/>
    </xf>
    <xf numFmtId="0" fontId="15" fillId="12" borderId="1" xfId="0" applyFont="1" applyFill="1" applyBorder="1" applyAlignment="1">
      <alignment horizontal="center" vertical="top" wrapText="1"/>
    </xf>
    <xf numFmtId="0" fontId="15" fillId="12" borderId="0" xfId="0" applyFont="1" applyFill="1" applyAlignment="1">
      <alignment horizontal="center" vertical="top" wrapText="1"/>
    </xf>
    <xf numFmtId="0" fontId="14" fillId="0" borderId="7" xfId="0" applyFont="1" applyBorder="1" applyAlignment="1">
      <alignment horizontal="center" vertical="center"/>
    </xf>
    <xf numFmtId="0" fontId="14" fillId="0" borderId="16" xfId="0" applyFont="1" applyBorder="1" applyAlignment="1">
      <alignment horizontal="center" vertical="center"/>
    </xf>
    <xf numFmtId="0" fontId="14" fillId="0" borderId="8" xfId="0" applyFont="1" applyBorder="1" applyAlignment="1">
      <alignment horizontal="center" vertical="center"/>
    </xf>
    <xf numFmtId="0" fontId="14" fillId="0" borderId="16" xfId="0" applyFont="1" applyBorder="1" applyAlignment="1">
      <alignment horizontal="center"/>
    </xf>
    <xf numFmtId="0" fontId="7" fillId="0" borderId="0" xfId="0" applyFont="1" applyAlignment="1">
      <alignment horizontal="center" wrapText="1"/>
    </xf>
    <xf numFmtId="0" fontId="2" fillId="0" borderId="0" xfId="0" applyFont="1" applyAlignment="1">
      <alignment horizontal="left"/>
    </xf>
    <xf numFmtId="0" fontId="9" fillId="9" borderId="34" xfId="0" applyFont="1" applyFill="1" applyBorder="1" applyAlignment="1">
      <alignment horizontal="center" vertical="center"/>
    </xf>
    <xf numFmtId="0" fontId="1" fillId="0" borderId="0" xfId="0" applyFont="1" applyAlignment="1">
      <alignment horizontal="center"/>
    </xf>
    <xf numFmtId="0" fontId="8" fillId="12" borderId="0" xfId="0" applyFont="1" applyFill="1" applyAlignment="1">
      <alignment horizontal="center" wrapText="1"/>
    </xf>
    <xf numFmtId="0" fontId="8" fillId="13" borderId="0" xfId="0" applyFont="1" applyFill="1" applyAlignment="1">
      <alignment horizontal="center"/>
    </xf>
    <xf numFmtId="0" fontId="10" fillId="9" borderId="7" xfId="0" applyFont="1" applyFill="1" applyBorder="1" applyAlignment="1">
      <alignment horizontal="center" vertical="center"/>
    </xf>
    <xf numFmtId="0" fontId="10" fillId="9" borderId="16" xfId="0" applyFont="1" applyFill="1" applyBorder="1" applyAlignment="1">
      <alignment horizontal="center" vertical="center"/>
    </xf>
    <xf numFmtId="0" fontId="10" fillId="9" borderId="8" xfId="0" applyFont="1" applyFill="1" applyBorder="1" applyAlignment="1">
      <alignment horizontal="center" vertical="center"/>
    </xf>
    <xf numFmtId="0" fontId="2" fillId="4" borderId="2" xfId="0" applyFont="1" applyFill="1" applyBorder="1" applyAlignment="1">
      <alignment horizontal="center" vertical="center"/>
    </xf>
    <xf numFmtId="0" fontId="2" fillId="0" borderId="2" xfId="0" applyFont="1" applyBorder="1" applyAlignment="1">
      <alignment horizontal="center" vertical="center"/>
    </xf>
    <xf numFmtId="0" fontId="23" fillId="9" borderId="1" xfId="0" applyFont="1" applyFill="1" applyBorder="1" applyAlignment="1">
      <alignment horizontal="center" vertical="center"/>
    </xf>
    <xf numFmtId="0" fontId="23" fillId="9" borderId="0" xfId="0" applyFont="1" applyFill="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5"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3"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16" fillId="0" borderId="18" xfId="0" applyFont="1" applyBorder="1" applyAlignment="1">
      <alignment horizontal="center" vertical="center"/>
    </xf>
    <xf numFmtId="0" fontId="16" fillId="0" borderId="20" xfId="0" applyFont="1" applyBorder="1" applyAlignment="1">
      <alignment horizontal="center" vertical="center"/>
    </xf>
    <xf numFmtId="0" fontId="16" fillId="0" borderId="17" xfId="0" applyFont="1" applyBorder="1" applyAlignment="1">
      <alignment horizontal="center" vertical="center"/>
    </xf>
    <xf numFmtId="0" fontId="2" fillId="0" borderId="0" xfId="0" applyFont="1" applyAlignment="1">
      <alignment horizontal="center" vertical="center"/>
    </xf>
    <xf numFmtId="0" fontId="2" fillId="0" borderId="3" xfId="0" applyFont="1" applyBorder="1" applyAlignment="1">
      <alignment horizontal="center" vertical="center" textRotation="90"/>
    </xf>
    <xf numFmtId="0" fontId="2" fillId="0" borderId="4" xfId="0" applyFont="1" applyBorder="1" applyAlignment="1">
      <alignment horizontal="center" vertical="center" textRotation="90"/>
    </xf>
    <xf numFmtId="0" fontId="2" fillId="0" borderId="5" xfId="0" applyFont="1" applyBorder="1" applyAlignment="1">
      <alignment horizontal="center" vertical="center" textRotation="90"/>
    </xf>
    <xf numFmtId="0" fontId="2" fillId="0" borderId="18" xfId="0" applyFont="1" applyBorder="1" applyAlignment="1">
      <alignment horizontal="center" vertical="center"/>
    </xf>
    <xf numFmtId="0" fontId="2" fillId="0" borderId="20" xfId="0" applyFont="1" applyBorder="1" applyAlignment="1">
      <alignment horizontal="center" vertical="center"/>
    </xf>
    <xf numFmtId="0" fontId="2" fillId="0" borderId="17" xfId="0" applyFont="1" applyBorder="1" applyAlignment="1">
      <alignment horizontal="center" vertical="center"/>
    </xf>
    <xf numFmtId="0" fontId="1" fillId="0" borderId="6" xfId="0" applyFont="1" applyBorder="1" applyAlignment="1">
      <alignment horizontal="center" vertical="center"/>
    </xf>
    <xf numFmtId="0" fontId="1" fillId="0" borderId="13" xfId="0" applyFont="1" applyBorder="1" applyAlignment="1">
      <alignment horizontal="center" vertical="center"/>
    </xf>
    <xf numFmtId="0" fontId="1" fillId="0" borderId="1" xfId="0" applyFont="1" applyBorder="1" applyAlignment="1">
      <alignment horizontal="center" vertical="center"/>
    </xf>
    <xf numFmtId="0" fontId="1" fillId="0" borderId="11" xfId="0" applyFont="1" applyBorder="1" applyAlignment="1">
      <alignment horizontal="center" vertical="center"/>
    </xf>
    <xf numFmtId="0" fontId="1" fillId="0" borderId="10" xfId="0" applyFont="1" applyBorder="1" applyAlignment="1">
      <alignment horizontal="center" vertical="center"/>
    </xf>
    <xf numFmtId="0" fontId="1" fillId="0" borderId="1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13" fillId="0" borderId="13" xfId="0" applyFont="1" applyBorder="1" applyAlignment="1">
      <alignment horizontal="center" vertical="center"/>
    </xf>
    <xf numFmtId="0" fontId="13" fillId="0" borderId="11" xfId="0" applyFont="1" applyBorder="1" applyAlignment="1">
      <alignment horizontal="center" vertical="center"/>
    </xf>
    <xf numFmtId="0" fontId="13" fillId="0" borderId="12" xfId="0" applyFont="1" applyBorder="1" applyAlignment="1">
      <alignment horizontal="center" vertical="center"/>
    </xf>
    <xf numFmtId="0" fontId="2" fillId="0" borderId="52" xfId="0" applyFont="1" applyBorder="1" applyAlignment="1">
      <alignment horizontal="center" vertical="center"/>
    </xf>
    <xf numFmtId="0" fontId="2" fillId="0" borderId="53" xfId="0" applyFont="1" applyBorder="1" applyAlignment="1">
      <alignment horizontal="center" vertical="center"/>
    </xf>
    <xf numFmtId="0" fontId="2" fillId="0" borderId="54" xfId="0" applyFont="1" applyBorder="1" applyAlignment="1">
      <alignment horizontal="center" vertical="center"/>
    </xf>
    <xf numFmtId="0" fontId="13" fillId="0" borderId="6" xfId="0" applyFont="1" applyBorder="1" applyAlignment="1">
      <alignment horizontal="center" vertical="center"/>
    </xf>
    <xf numFmtId="0" fontId="13" fillId="0" borderId="1" xfId="0" applyFont="1" applyBorder="1" applyAlignment="1">
      <alignment horizontal="center" vertical="center"/>
    </xf>
    <xf numFmtId="0" fontId="13" fillId="0" borderId="10" xfId="0" applyFont="1" applyBorder="1" applyAlignment="1">
      <alignment horizontal="center" vertical="center"/>
    </xf>
    <xf numFmtId="0" fontId="2" fillId="12" borderId="7" xfId="0" applyFont="1" applyFill="1" applyBorder="1" applyAlignment="1">
      <alignment horizontal="left" vertical="center" wrapText="1"/>
    </xf>
    <xf numFmtId="0" fontId="2" fillId="12" borderId="16" xfId="0" applyFont="1" applyFill="1" applyBorder="1" applyAlignment="1">
      <alignment horizontal="left" vertical="center" wrapText="1"/>
    </xf>
    <xf numFmtId="0" fontId="2" fillId="12" borderId="8" xfId="0" applyFont="1" applyFill="1" applyBorder="1" applyAlignment="1">
      <alignment horizontal="left" vertical="center" wrapText="1"/>
    </xf>
    <xf numFmtId="0" fontId="8" fillId="4" borderId="2" xfId="0" applyFont="1" applyFill="1" applyBorder="1" applyAlignment="1">
      <alignment horizontal="center" vertical="center"/>
    </xf>
    <xf numFmtId="0" fontId="10" fillId="0" borderId="3"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13" xfId="0" applyFont="1" applyBorder="1" applyAlignment="1">
      <alignment horizontal="center" vertical="center"/>
    </xf>
    <xf numFmtId="0" fontId="10" fillId="0" borderId="1" xfId="0" applyFont="1" applyBorder="1" applyAlignment="1">
      <alignment horizontal="center" vertical="center"/>
    </xf>
    <xf numFmtId="0" fontId="10" fillId="0" borderId="11" xfId="0" applyFont="1" applyBorder="1" applyAlignment="1">
      <alignment horizontal="center" vertical="center"/>
    </xf>
    <xf numFmtId="0" fontId="10" fillId="0" borderId="10" xfId="0" applyFont="1" applyBorder="1" applyAlignment="1">
      <alignment horizontal="center" vertical="center"/>
    </xf>
    <xf numFmtId="0" fontId="10" fillId="0" borderId="12" xfId="0" applyFont="1" applyBorder="1" applyAlignment="1">
      <alignment horizontal="center" vertical="center"/>
    </xf>
    <xf numFmtId="0" fontId="8" fillId="0" borderId="3" xfId="0" applyFont="1" applyBorder="1" applyAlignment="1">
      <alignment horizontal="center"/>
    </xf>
    <xf numFmtId="0" fontId="8" fillId="0" borderId="4" xfId="0" applyFont="1" applyBorder="1" applyAlignment="1">
      <alignment horizontal="center"/>
    </xf>
    <xf numFmtId="0" fontId="8" fillId="0" borderId="5" xfId="0" applyFont="1" applyBorder="1" applyAlignment="1">
      <alignment horizontal="center"/>
    </xf>
    <xf numFmtId="0" fontId="10" fillId="0" borderId="4" xfId="0" applyFont="1" applyBorder="1" applyAlignment="1">
      <alignment horizontal="center" vertical="center"/>
    </xf>
    <xf numFmtId="0" fontId="8" fillId="0" borderId="3" xfId="0" applyFont="1" applyBorder="1" applyAlignment="1">
      <alignment horizontal="center" vertical="center" textRotation="90"/>
    </xf>
    <xf numFmtId="0" fontId="8" fillId="0" borderId="4" xfId="0" applyFont="1" applyBorder="1" applyAlignment="1">
      <alignment horizontal="center" vertical="center" textRotation="90"/>
    </xf>
    <xf numFmtId="0" fontId="8" fillId="0" borderId="5" xfId="0" applyFont="1" applyBorder="1" applyAlignment="1">
      <alignment horizontal="center" vertical="center" textRotation="90"/>
    </xf>
    <xf numFmtId="0" fontId="17" fillId="0" borderId="0" xfId="0" applyFont="1" applyAlignment="1">
      <alignment horizont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5" borderId="3" xfId="0" applyFont="1" applyFill="1" applyBorder="1" applyAlignment="1">
      <alignment horizontal="center" vertical="center"/>
    </xf>
    <xf numFmtId="0" fontId="8" fillId="5" borderId="4" xfId="0" applyFont="1" applyFill="1" applyBorder="1" applyAlignment="1">
      <alignment horizontal="center" vertical="center"/>
    </xf>
    <xf numFmtId="0" fontId="8" fillId="5" borderId="5" xfId="0" applyFont="1" applyFill="1" applyBorder="1" applyAlignment="1">
      <alignment horizontal="center" vertical="center"/>
    </xf>
    <xf numFmtId="0" fontId="13" fillId="4" borderId="3" xfId="0" applyFont="1" applyFill="1" applyBorder="1" applyAlignment="1">
      <alignment horizontal="center" vertical="center"/>
    </xf>
    <xf numFmtId="0" fontId="13" fillId="4" borderId="4" xfId="0" applyFont="1" applyFill="1" applyBorder="1" applyAlignment="1">
      <alignment horizontal="center" vertical="center"/>
    </xf>
    <xf numFmtId="0" fontId="13" fillId="4" borderId="5"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92D050"/>
      <color rgb="FFA9D08E"/>
      <color rgb="FFF4B084"/>
      <color rgb="FFFFD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9</xdr:col>
      <xdr:colOff>286393</xdr:colOff>
      <xdr:row>4</xdr:row>
      <xdr:rowOff>58863</xdr:rowOff>
    </xdr:from>
    <xdr:to>
      <xdr:col>9</xdr:col>
      <xdr:colOff>633103</xdr:colOff>
      <xdr:row>5</xdr:row>
      <xdr:rowOff>143859</xdr:rowOff>
    </xdr:to>
    <xdr:sp macro="" textlink="">
      <xdr:nvSpPr>
        <xdr:cNvPr id="4" name="Oval 3">
          <a:extLst>
            <a:ext uri="{FF2B5EF4-FFF2-40B4-BE49-F238E27FC236}">
              <a16:creationId xmlns:a16="http://schemas.microsoft.com/office/drawing/2014/main" id="{C97A631F-DECF-4A62-831D-A948CA3F8E31}"/>
            </a:ext>
          </a:extLst>
        </xdr:cNvPr>
        <xdr:cNvSpPr/>
      </xdr:nvSpPr>
      <xdr:spPr>
        <a:xfrm>
          <a:off x="5677543" y="1620963"/>
          <a:ext cx="346710" cy="275496"/>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277081</xdr:colOff>
      <xdr:row>4</xdr:row>
      <xdr:rowOff>67424</xdr:rowOff>
    </xdr:from>
    <xdr:to>
      <xdr:col>11</xdr:col>
      <xdr:colOff>623791</xdr:colOff>
      <xdr:row>5</xdr:row>
      <xdr:rowOff>152420</xdr:rowOff>
    </xdr:to>
    <xdr:sp macro="" textlink="">
      <xdr:nvSpPr>
        <xdr:cNvPr id="5" name="Oval 4">
          <a:extLst>
            <a:ext uri="{FF2B5EF4-FFF2-40B4-BE49-F238E27FC236}">
              <a16:creationId xmlns:a16="http://schemas.microsoft.com/office/drawing/2014/main" id="{D96469E2-8B89-490D-9C01-62E91E8F6AD7}"/>
            </a:ext>
          </a:extLst>
        </xdr:cNvPr>
        <xdr:cNvSpPr/>
      </xdr:nvSpPr>
      <xdr:spPr>
        <a:xfrm>
          <a:off x="7497031" y="1629524"/>
          <a:ext cx="346710" cy="275496"/>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260813</xdr:colOff>
      <xdr:row>35</xdr:row>
      <xdr:rowOff>60789</xdr:rowOff>
    </xdr:from>
    <xdr:to>
      <xdr:col>5</xdr:col>
      <xdr:colOff>607523</xdr:colOff>
      <xdr:row>36</xdr:row>
      <xdr:rowOff>155311</xdr:rowOff>
    </xdr:to>
    <xdr:sp macro="" textlink="">
      <xdr:nvSpPr>
        <xdr:cNvPr id="6" name="Oval 5">
          <a:extLst>
            <a:ext uri="{FF2B5EF4-FFF2-40B4-BE49-F238E27FC236}">
              <a16:creationId xmlns:a16="http://schemas.microsoft.com/office/drawing/2014/main" id="{CBFA23F7-435F-4F8F-A37E-369BAED3E1DA}"/>
            </a:ext>
          </a:extLst>
        </xdr:cNvPr>
        <xdr:cNvSpPr/>
      </xdr:nvSpPr>
      <xdr:spPr>
        <a:xfrm>
          <a:off x="1994363" y="6366339"/>
          <a:ext cx="346710" cy="285022"/>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283610</xdr:colOff>
      <xdr:row>35</xdr:row>
      <xdr:rowOff>59826</xdr:rowOff>
    </xdr:from>
    <xdr:to>
      <xdr:col>15</xdr:col>
      <xdr:colOff>630320</xdr:colOff>
      <xdr:row>36</xdr:row>
      <xdr:rowOff>154348</xdr:rowOff>
    </xdr:to>
    <xdr:sp macro="" textlink="">
      <xdr:nvSpPr>
        <xdr:cNvPr id="7" name="Oval 6">
          <a:extLst>
            <a:ext uri="{FF2B5EF4-FFF2-40B4-BE49-F238E27FC236}">
              <a16:creationId xmlns:a16="http://schemas.microsoft.com/office/drawing/2014/main" id="{E0AA5912-952F-4E33-927F-B735C95396BD}"/>
            </a:ext>
          </a:extLst>
        </xdr:cNvPr>
        <xdr:cNvSpPr/>
      </xdr:nvSpPr>
      <xdr:spPr>
        <a:xfrm>
          <a:off x="11161160" y="6365376"/>
          <a:ext cx="346710" cy="285022"/>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286499</xdr:colOff>
      <xdr:row>35</xdr:row>
      <xdr:rowOff>57900</xdr:rowOff>
    </xdr:from>
    <xdr:to>
      <xdr:col>6</xdr:col>
      <xdr:colOff>633209</xdr:colOff>
      <xdr:row>36</xdr:row>
      <xdr:rowOff>152422</xdr:rowOff>
    </xdr:to>
    <xdr:sp macro="" textlink="">
      <xdr:nvSpPr>
        <xdr:cNvPr id="8" name="Oval 7">
          <a:extLst>
            <a:ext uri="{FF2B5EF4-FFF2-40B4-BE49-F238E27FC236}">
              <a16:creationId xmlns:a16="http://schemas.microsoft.com/office/drawing/2014/main" id="{92CB9FDE-2FA9-4F6A-8C28-6FE1C42F2F91}"/>
            </a:ext>
          </a:extLst>
        </xdr:cNvPr>
        <xdr:cNvSpPr/>
      </xdr:nvSpPr>
      <xdr:spPr>
        <a:xfrm>
          <a:off x="2934449" y="6363450"/>
          <a:ext cx="346710" cy="285022"/>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293135</xdr:colOff>
      <xdr:row>35</xdr:row>
      <xdr:rowOff>59825</xdr:rowOff>
    </xdr:from>
    <xdr:to>
      <xdr:col>18</xdr:col>
      <xdr:colOff>639845</xdr:colOff>
      <xdr:row>36</xdr:row>
      <xdr:rowOff>154347</xdr:rowOff>
    </xdr:to>
    <xdr:sp macro="" textlink="">
      <xdr:nvSpPr>
        <xdr:cNvPr id="9" name="Oval 8">
          <a:extLst>
            <a:ext uri="{FF2B5EF4-FFF2-40B4-BE49-F238E27FC236}">
              <a16:creationId xmlns:a16="http://schemas.microsoft.com/office/drawing/2014/main" id="{5C68CBB8-A2D7-4365-BA73-BBD94C26988F}"/>
            </a:ext>
          </a:extLst>
        </xdr:cNvPr>
        <xdr:cNvSpPr/>
      </xdr:nvSpPr>
      <xdr:spPr>
        <a:xfrm>
          <a:off x="13913885" y="6365375"/>
          <a:ext cx="346710" cy="285022"/>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278794</xdr:colOff>
      <xdr:row>10</xdr:row>
      <xdr:rowOff>77913</xdr:rowOff>
    </xdr:from>
    <xdr:to>
      <xdr:col>9</xdr:col>
      <xdr:colOff>625504</xdr:colOff>
      <xdr:row>11</xdr:row>
      <xdr:rowOff>145786</xdr:rowOff>
    </xdr:to>
    <xdr:sp macro="" textlink="">
      <xdr:nvSpPr>
        <xdr:cNvPr id="10" name="Oval 9">
          <a:extLst>
            <a:ext uri="{FF2B5EF4-FFF2-40B4-BE49-F238E27FC236}">
              <a16:creationId xmlns:a16="http://schemas.microsoft.com/office/drawing/2014/main" id="{E5ADBF0F-D1F7-43C4-A510-0DA39F0B6682}"/>
            </a:ext>
          </a:extLst>
        </xdr:cNvPr>
        <xdr:cNvSpPr/>
      </xdr:nvSpPr>
      <xdr:spPr>
        <a:xfrm>
          <a:off x="5669944" y="2544888"/>
          <a:ext cx="346710" cy="258373"/>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281790</xdr:colOff>
      <xdr:row>10</xdr:row>
      <xdr:rowOff>86474</xdr:rowOff>
    </xdr:from>
    <xdr:to>
      <xdr:col>16</xdr:col>
      <xdr:colOff>628500</xdr:colOff>
      <xdr:row>11</xdr:row>
      <xdr:rowOff>154347</xdr:rowOff>
    </xdr:to>
    <xdr:sp macro="" textlink="">
      <xdr:nvSpPr>
        <xdr:cNvPr id="11" name="Oval 10">
          <a:extLst>
            <a:ext uri="{FF2B5EF4-FFF2-40B4-BE49-F238E27FC236}">
              <a16:creationId xmlns:a16="http://schemas.microsoft.com/office/drawing/2014/main" id="{45967328-9E6B-4DB3-B261-9AC21A279BEF}"/>
            </a:ext>
          </a:extLst>
        </xdr:cNvPr>
        <xdr:cNvSpPr/>
      </xdr:nvSpPr>
      <xdr:spPr>
        <a:xfrm>
          <a:off x="12073740" y="2553449"/>
          <a:ext cx="346710" cy="258373"/>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286392</xdr:colOff>
      <xdr:row>4</xdr:row>
      <xdr:rowOff>58862</xdr:rowOff>
    </xdr:from>
    <xdr:to>
      <xdr:col>10</xdr:col>
      <xdr:colOff>633102</xdr:colOff>
      <xdr:row>5</xdr:row>
      <xdr:rowOff>143858</xdr:rowOff>
    </xdr:to>
    <xdr:sp macro="" textlink="">
      <xdr:nvSpPr>
        <xdr:cNvPr id="12" name="Oval 11">
          <a:extLst>
            <a:ext uri="{FF2B5EF4-FFF2-40B4-BE49-F238E27FC236}">
              <a16:creationId xmlns:a16="http://schemas.microsoft.com/office/drawing/2014/main" id="{D97E7201-E61A-4C0C-B439-589EA9C16A11}"/>
            </a:ext>
          </a:extLst>
        </xdr:cNvPr>
        <xdr:cNvSpPr/>
      </xdr:nvSpPr>
      <xdr:spPr>
        <a:xfrm>
          <a:off x="6591942" y="1620962"/>
          <a:ext cx="346710" cy="275496"/>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274941</xdr:colOff>
      <xdr:row>6</xdr:row>
      <xdr:rowOff>59825</xdr:rowOff>
    </xdr:from>
    <xdr:to>
      <xdr:col>14</xdr:col>
      <xdr:colOff>621651</xdr:colOff>
      <xdr:row>7</xdr:row>
      <xdr:rowOff>135296</xdr:rowOff>
    </xdr:to>
    <xdr:sp macro="" textlink="">
      <xdr:nvSpPr>
        <xdr:cNvPr id="13" name="Oval 12">
          <a:extLst>
            <a:ext uri="{FF2B5EF4-FFF2-40B4-BE49-F238E27FC236}">
              <a16:creationId xmlns:a16="http://schemas.microsoft.com/office/drawing/2014/main" id="{01AA6379-B39F-4BE7-A1A9-2CEBFC8836F8}"/>
            </a:ext>
          </a:extLst>
        </xdr:cNvPr>
        <xdr:cNvSpPr/>
      </xdr:nvSpPr>
      <xdr:spPr>
        <a:xfrm>
          <a:off x="10238091" y="1755275"/>
          <a:ext cx="346710" cy="275496"/>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4</a:t>
          </a:r>
        </a:p>
      </xdr:txBody>
    </xdr:sp>
    <xdr:clientData/>
  </xdr:twoCellAnchor>
  <xdr:twoCellAnchor>
    <xdr:from>
      <xdr:col>12</xdr:col>
      <xdr:colOff>290995</xdr:colOff>
      <xdr:row>16</xdr:row>
      <xdr:rowOff>66461</xdr:rowOff>
    </xdr:from>
    <xdr:to>
      <xdr:col>12</xdr:col>
      <xdr:colOff>637705</xdr:colOff>
      <xdr:row>17</xdr:row>
      <xdr:rowOff>141933</xdr:rowOff>
    </xdr:to>
    <xdr:sp macro="" textlink="">
      <xdr:nvSpPr>
        <xdr:cNvPr id="14" name="Oval 13">
          <a:extLst>
            <a:ext uri="{FF2B5EF4-FFF2-40B4-BE49-F238E27FC236}">
              <a16:creationId xmlns:a16="http://schemas.microsoft.com/office/drawing/2014/main" id="{61B8DF2B-7249-4D9E-BB4F-543F1712D44A}"/>
            </a:ext>
          </a:extLst>
        </xdr:cNvPr>
        <xdr:cNvSpPr/>
      </xdr:nvSpPr>
      <xdr:spPr>
        <a:xfrm>
          <a:off x="8425345" y="3685961"/>
          <a:ext cx="346710" cy="256447"/>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296880</xdr:colOff>
      <xdr:row>16</xdr:row>
      <xdr:rowOff>66461</xdr:rowOff>
    </xdr:from>
    <xdr:to>
      <xdr:col>9</xdr:col>
      <xdr:colOff>643590</xdr:colOff>
      <xdr:row>17</xdr:row>
      <xdr:rowOff>141933</xdr:rowOff>
    </xdr:to>
    <xdr:sp macro="" textlink="">
      <xdr:nvSpPr>
        <xdr:cNvPr id="15" name="Oval 14">
          <a:extLst>
            <a:ext uri="{FF2B5EF4-FFF2-40B4-BE49-F238E27FC236}">
              <a16:creationId xmlns:a16="http://schemas.microsoft.com/office/drawing/2014/main" id="{7F7C42E5-4FFA-4E8E-BEDE-9D497C7B43E6}"/>
            </a:ext>
          </a:extLst>
        </xdr:cNvPr>
        <xdr:cNvSpPr/>
      </xdr:nvSpPr>
      <xdr:spPr>
        <a:xfrm>
          <a:off x="5688030" y="3685961"/>
          <a:ext cx="346710" cy="256447"/>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298913</xdr:colOff>
      <xdr:row>16</xdr:row>
      <xdr:rowOff>48374</xdr:rowOff>
    </xdr:from>
    <xdr:to>
      <xdr:col>16</xdr:col>
      <xdr:colOff>645623</xdr:colOff>
      <xdr:row>17</xdr:row>
      <xdr:rowOff>123846</xdr:rowOff>
    </xdr:to>
    <xdr:sp macro="" textlink="">
      <xdr:nvSpPr>
        <xdr:cNvPr id="16" name="Oval 15">
          <a:extLst>
            <a:ext uri="{FF2B5EF4-FFF2-40B4-BE49-F238E27FC236}">
              <a16:creationId xmlns:a16="http://schemas.microsoft.com/office/drawing/2014/main" id="{5587DC15-433D-43E1-AE41-5C71A36B2FF4}"/>
            </a:ext>
          </a:extLst>
        </xdr:cNvPr>
        <xdr:cNvSpPr/>
      </xdr:nvSpPr>
      <xdr:spPr>
        <a:xfrm>
          <a:off x="12090863" y="3667874"/>
          <a:ext cx="346710" cy="256447"/>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292171</xdr:colOff>
      <xdr:row>41</xdr:row>
      <xdr:rowOff>69351</xdr:rowOff>
    </xdr:from>
    <xdr:to>
      <xdr:col>15</xdr:col>
      <xdr:colOff>638881</xdr:colOff>
      <xdr:row>42</xdr:row>
      <xdr:rowOff>163872</xdr:rowOff>
    </xdr:to>
    <xdr:sp macro="" textlink="">
      <xdr:nvSpPr>
        <xdr:cNvPr id="17" name="Oval 16">
          <a:extLst>
            <a:ext uri="{FF2B5EF4-FFF2-40B4-BE49-F238E27FC236}">
              <a16:creationId xmlns:a16="http://schemas.microsoft.com/office/drawing/2014/main" id="{EB28D155-13BE-472E-AD0E-2EDBB2C4A88E}"/>
            </a:ext>
          </a:extLst>
        </xdr:cNvPr>
        <xdr:cNvSpPr/>
      </xdr:nvSpPr>
      <xdr:spPr>
        <a:xfrm>
          <a:off x="11169721" y="7536951"/>
          <a:ext cx="346710" cy="285021"/>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280934</xdr:colOff>
      <xdr:row>41</xdr:row>
      <xdr:rowOff>57150</xdr:rowOff>
    </xdr:from>
    <xdr:to>
      <xdr:col>18</xdr:col>
      <xdr:colOff>627644</xdr:colOff>
      <xdr:row>42</xdr:row>
      <xdr:rowOff>151671</xdr:rowOff>
    </xdr:to>
    <xdr:sp macro="" textlink="">
      <xdr:nvSpPr>
        <xdr:cNvPr id="18" name="Oval 17">
          <a:extLst>
            <a:ext uri="{FF2B5EF4-FFF2-40B4-BE49-F238E27FC236}">
              <a16:creationId xmlns:a16="http://schemas.microsoft.com/office/drawing/2014/main" id="{346BF857-1307-4013-95DC-A22A6EF8B59B}"/>
            </a:ext>
          </a:extLst>
        </xdr:cNvPr>
        <xdr:cNvSpPr/>
      </xdr:nvSpPr>
      <xdr:spPr>
        <a:xfrm>
          <a:off x="13901684" y="7524750"/>
          <a:ext cx="346710" cy="285021"/>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285750</xdr:colOff>
      <xdr:row>18</xdr:row>
      <xdr:rowOff>76200</xdr:rowOff>
    </xdr:from>
    <xdr:to>
      <xdr:col>10</xdr:col>
      <xdr:colOff>632460</xdr:colOff>
      <xdr:row>19</xdr:row>
      <xdr:rowOff>132622</xdr:rowOff>
    </xdr:to>
    <xdr:sp macro="" textlink="">
      <xdr:nvSpPr>
        <xdr:cNvPr id="2" name="Oval 1">
          <a:extLst>
            <a:ext uri="{FF2B5EF4-FFF2-40B4-BE49-F238E27FC236}">
              <a16:creationId xmlns:a16="http://schemas.microsoft.com/office/drawing/2014/main" id="{91DFFAEE-EA4A-4CB2-994E-53777E4B4AA6}"/>
            </a:ext>
          </a:extLst>
        </xdr:cNvPr>
        <xdr:cNvSpPr/>
      </xdr:nvSpPr>
      <xdr:spPr>
        <a:xfrm>
          <a:off x="6591300" y="4057650"/>
          <a:ext cx="346710" cy="256447"/>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285750</xdr:colOff>
      <xdr:row>43</xdr:row>
      <xdr:rowOff>57150</xdr:rowOff>
    </xdr:from>
    <xdr:to>
      <xdr:col>7</xdr:col>
      <xdr:colOff>632460</xdr:colOff>
      <xdr:row>44</xdr:row>
      <xdr:rowOff>142146</xdr:rowOff>
    </xdr:to>
    <xdr:sp macro="" textlink="">
      <xdr:nvSpPr>
        <xdr:cNvPr id="19" name="Oval 18">
          <a:extLst>
            <a:ext uri="{FF2B5EF4-FFF2-40B4-BE49-F238E27FC236}">
              <a16:creationId xmlns:a16="http://schemas.microsoft.com/office/drawing/2014/main" id="{261CE455-2169-4C21-83BE-78C346EEE0F5}"/>
            </a:ext>
          </a:extLst>
        </xdr:cNvPr>
        <xdr:cNvSpPr/>
      </xdr:nvSpPr>
      <xdr:spPr>
        <a:xfrm>
          <a:off x="3848100" y="7915275"/>
          <a:ext cx="346710" cy="285021"/>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286392</xdr:colOff>
      <xdr:row>4</xdr:row>
      <xdr:rowOff>58862</xdr:rowOff>
    </xdr:from>
    <xdr:to>
      <xdr:col>8</xdr:col>
      <xdr:colOff>633102</xdr:colOff>
      <xdr:row>5</xdr:row>
      <xdr:rowOff>143858</xdr:rowOff>
    </xdr:to>
    <xdr:sp macro="" textlink="">
      <xdr:nvSpPr>
        <xdr:cNvPr id="3" name="Oval 2">
          <a:extLst>
            <a:ext uri="{FF2B5EF4-FFF2-40B4-BE49-F238E27FC236}">
              <a16:creationId xmlns:a16="http://schemas.microsoft.com/office/drawing/2014/main" id="{5BB450F7-3823-465F-A414-96F846DD393E}"/>
            </a:ext>
          </a:extLst>
        </xdr:cNvPr>
        <xdr:cNvSpPr/>
      </xdr:nvSpPr>
      <xdr:spPr>
        <a:xfrm>
          <a:off x="6591942" y="1373312"/>
          <a:ext cx="346710" cy="275496"/>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841C3-4D89-4D70-A78F-3B2A9A405974}">
  <sheetPr>
    <tabColor rgb="FF92D050"/>
  </sheetPr>
  <dimension ref="A1:O66"/>
  <sheetViews>
    <sheetView tabSelected="1" zoomScaleNormal="100" workbookViewId="0">
      <selection activeCell="C19" sqref="C19"/>
    </sheetView>
  </sheetViews>
  <sheetFormatPr defaultColWidth="9.140625" defaultRowHeight="15" x14ac:dyDescent="0.2"/>
  <cols>
    <col min="1" max="1" width="8.85546875" style="2" customWidth="1"/>
    <col min="2" max="2" width="9.140625" style="1" customWidth="1"/>
    <col min="3" max="3" width="125" style="6" customWidth="1"/>
    <col min="4" max="9" width="9.140625" style="1"/>
    <col min="10" max="10" width="30.85546875" style="1" customWidth="1"/>
    <col min="11" max="16384" width="9.140625" style="1"/>
  </cols>
  <sheetData>
    <row r="1" spans="1:10" s="9" customFormat="1" ht="27" customHeight="1" x14ac:dyDescent="0.25">
      <c r="A1" s="186" t="s">
        <v>0</v>
      </c>
      <c r="B1" s="186"/>
      <c r="C1" s="186"/>
      <c r="D1" s="8"/>
      <c r="E1" s="8"/>
      <c r="F1" s="8"/>
      <c r="G1" s="8"/>
      <c r="H1" s="8"/>
      <c r="I1" s="8"/>
      <c r="J1" s="8"/>
    </row>
    <row r="3" spans="1:10" ht="15.75" x14ac:dyDescent="0.25">
      <c r="B3" s="187" t="s">
        <v>1</v>
      </c>
      <c r="C3" s="187"/>
    </row>
    <row r="4" spans="1:10" x14ac:dyDescent="0.2">
      <c r="B4" s="4" t="s">
        <v>2</v>
      </c>
    </row>
    <row r="5" spans="1:10" x14ac:dyDescent="0.2">
      <c r="C5" s="12" t="s">
        <v>3</v>
      </c>
    </row>
    <row r="6" spans="1:10" ht="30" x14ac:dyDescent="0.2">
      <c r="C6" s="12" t="s">
        <v>4</v>
      </c>
    </row>
    <row r="7" spans="1:10" x14ac:dyDescent="0.2">
      <c r="C7" s="12"/>
    </row>
    <row r="8" spans="1:10" ht="15.75" x14ac:dyDescent="0.25">
      <c r="B8" s="4" t="s">
        <v>5</v>
      </c>
      <c r="C8" s="5"/>
    </row>
    <row r="9" spans="1:10" ht="30.75" x14ac:dyDescent="0.25">
      <c r="B9" s="3"/>
      <c r="C9" s="12" t="s">
        <v>6</v>
      </c>
    </row>
    <row r="10" spans="1:10" ht="15.75" x14ac:dyDescent="0.25">
      <c r="B10" s="3"/>
      <c r="C10" s="12" t="s">
        <v>7</v>
      </c>
    </row>
    <row r="11" spans="1:10" ht="15.75" x14ac:dyDescent="0.25">
      <c r="B11" s="3"/>
      <c r="C11" s="12" t="s">
        <v>8</v>
      </c>
    </row>
    <row r="12" spans="1:10" ht="15.75" x14ac:dyDescent="0.25">
      <c r="B12" s="3"/>
      <c r="C12" s="12"/>
    </row>
    <row r="13" spans="1:10" x14ac:dyDescent="0.2">
      <c r="B13" s="185" t="s">
        <v>9</v>
      </c>
      <c r="C13" s="185"/>
    </row>
    <row r="14" spans="1:10" ht="31.5" x14ac:dyDescent="0.25">
      <c r="B14" s="4"/>
      <c r="C14" s="12" t="s">
        <v>10</v>
      </c>
    </row>
    <row r="16" spans="1:10" x14ac:dyDescent="0.2">
      <c r="C16" s="12"/>
    </row>
    <row r="17" spans="2:3" ht="15.75" x14ac:dyDescent="0.25">
      <c r="B17" s="187" t="s">
        <v>11</v>
      </c>
      <c r="C17" s="187"/>
    </row>
    <row r="18" spans="2:3" x14ac:dyDescent="0.2">
      <c r="B18" s="185" t="s">
        <v>12</v>
      </c>
      <c r="C18" s="185"/>
    </row>
    <row r="19" spans="2:3" x14ac:dyDescent="0.2">
      <c r="C19" s="1" t="s">
        <v>13</v>
      </c>
    </row>
    <row r="20" spans="2:3" x14ac:dyDescent="0.2">
      <c r="C20" s="1" t="s">
        <v>14</v>
      </c>
    </row>
    <row r="21" spans="2:3" x14ac:dyDescent="0.2">
      <c r="C21" s="1"/>
    </row>
    <row r="22" spans="2:3" x14ac:dyDescent="0.2">
      <c r="B22" s="185" t="s">
        <v>15</v>
      </c>
      <c r="C22" s="185"/>
    </row>
    <row r="23" spans="2:3" x14ac:dyDescent="0.2">
      <c r="C23" s="6" t="s">
        <v>16</v>
      </c>
    </row>
    <row r="24" spans="2:3" x14ac:dyDescent="0.2">
      <c r="C24" s="6" t="s">
        <v>17</v>
      </c>
    </row>
    <row r="25" spans="2:3" x14ac:dyDescent="0.2">
      <c r="C25" s="6" t="s">
        <v>18</v>
      </c>
    </row>
    <row r="26" spans="2:3" x14ac:dyDescent="0.2">
      <c r="C26" s="6" t="s">
        <v>19</v>
      </c>
    </row>
    <row r="27" spans="2:3" x14ac:dyDescent="0.2">
      <c r="C27" s="6" t="s">
        <v>20</v>
      </c>
    </row>
    <row r="28" spans="2:3" ht="30" x14ac:dyDescent="0.2">
      <c r="C28" s="106" t="s">
        <v>21</v>
      </c>
    </row>
    <row r="30" spans="2:3" x14ac:dyDescent="0.2">
      <c r="B30" s="185" t="s">
        <v>22</v>
      </c>
      <c r="C30" s="185"/>
    </row>
    <row r="31" spans="2:3" x14ac:dyDescent="0.2">
      <c r="C31" s="6" t="s">
        <v>23</v>
      </c>
    </row>
    <row r="32" spans="2:3" x14ac:dyDescent="0.2">
      <c r="C32" s="6" t="s">
        <v>24</v>
      </c>
    </row>
    <row r="33" spans="2:15" x14ac:dyDescent="0.2">
      <c r="C33" s="1"/>
    </row>
    <row r="34" spans="2:15" ht="15.75" x14ac:dyDescent="0.25">
      <c r="B34" s="187" t="s">
        <v>25</v>
      </c>
      <c r="C34" s="187"/>
      <c r="D34" s="7"/>
      <c r="E34" s="7"/>
      <c r="F34" s="7"/>
    </row>
    <row r="35" spans="2:15" ht="27.4" customHeight="1" x14ac:dyDescent="0.25">
      <c r="B35" s="184" t="s">
        <v>26</v>
      </c>
      <c r="C35" s="184"/>
      <c r="D35" s="7"/>
      <c r="E35" s="7"/>
      <c r="F35" s="7"/>
    </row>
    <row r="36" spans="2:15" x14ac:dyDescent="0.2">
      <c r="B36" s="185" t="s">
        <v>27</v>
      </c>
      <c r="C36" s="185"/>
    </row>
    <row r="37" spans="2:15" ht="45" x14ac:dyDescent="0.2">
      <c r="B37" s="4"/>
      <c r="C37" s="12" t="s">
        <v>28</v>
      </c>
    </row>
    <row r="38" spans="2:15" x14ac:dyDescent="0.2">
      <c r="B38" s="4"/>
      <c r="C38" s="6" t="s">
        <v>29</v>
      </c>
    </row>
    <row r="39" spans="2:15" x14ac:dyDescent="0.2">
      <c r="C39" s="6" t="s">
        <v>30</v>
      </c>
    </row>
    <row r="40" spans="2:15" x14ac:dyDescent="0.2">
      <c r="C40" s="6" t="s">
        <v>31</v>
      </c>
    </row>
    <row r="41" spans="2:15" ht="45" x14ac:dyDescent="0.2">
      <c r="C41" s="6" t="s">
        <v>32</v>
      </c>
      <c r="O41" s="1" t="s">
        <v>33</v>
      </c>
    </row>
    <row r="43" spans="2:15" x14ac:dyDescent="0.2">
      <c r="B43" s="185" t="s">
        <v>34</v>
      </c>
      <c r="C43" s="185"/>
    </row>
    <row r="44" spans="2:15" ht="30" x14ac:dyDescent="0.2">
      <c r="B44" s="4"/>
      <c r="C44" s="6" t="s">
        <v>35</v>
      </c>
    </row>
    <row r="45" spans="2:15" x14ac:dyDescent="0.2">
      <c r="C45" s="6" t="s">
        <v>36</v>
      </c>
    </row>
    <row r="46" spans="2:15" x14ac:dyDescent="0.2">
      <c r="C46" s="6" t="s">
        <v>37</v>
      </c>
    </row>
    <row r="47" spans="2:15" ht="30" x14ac:dyDescent="0.2">
      <c r="C47" s="6" t="s">
        <v>38</v>
      </c>
    </row>
    <row r="49" spans="2:3" x14ac:dyDescent="0.2">
      <c r="B49" s="185" t="s">
        <v>39</v>
      </c>
      <c r="C49" s="185"/>
    </row>
    <row r="50" spans="2:3" x14ac:dyDescent="0.2">
      <c r="C50" s="6" t="s">
        <v>40</v>
      </c>
    </row>
    <row r="52" spans="2:3" x14ac:dyDescent="0.2">
      <c r="B52" s="185" t="s">
        <v>41</v>
      </c>
      <c r="C52" s="185"/>
    </row>
    <row r="53" spans="2:3" x14ac:dyDescent="0.2">
      <c r="C53" s="6" t="s">
        <v>42</v>
      </c>
    </row>
    <row r="54" spans="2:3" x14ac:dyDescent="0.2">
      <c r="C54" s="6" t="s">
        <v>43</v>
      </c>
    </row>
    <row r="56" spans="2:3" x14ac:dyDescent="0.2">
      <c r="B56" s="185" t="s">
        <v>44</v>
      </c>
      <c r="C56" s="185"/>
    </row>
    <row r="57" spans="2:3" x14ac:dyDescent="0.2">
      <c r="C57" s="6" t="s">
        <v>45</v>
      </c>
    </row>
    <row r="58" spans="2:3" x14ac:dyDescent="0.2">
      <c r="C58" s="6" t="s">
        <v>46</v>
      </c>
    </row>
    <row r="59" spans="2:3" x14ac:dyDescent="0.2">
      <c r="C59" s="6" t="s">
        <v>47</v>
      </c>
    </row>
    <row r="60" spans="2:3" x14ac:dyDescent="0.2">
      <c r="C60" s="6" t="s">
        <v>48</v>
      </c>
    </row>
    <row r="62" spans="2:3" x14ac:dyDescent="0.2">
      <c r="B62" s="185" t="s">
        <v>49</v>
      </c>
      <c r="C62" s="185"/>
    </row>
    <row r="63" spans="2:3" x14ac:dyDescent="0.2">
      <c r="C63" s="6" t="s">
        <v>50</v>
      </c>
    </row>
    <row r="64" spans="2:3" x14ac:dyDescent="0.2">
      <c r="C64" s="6" t="s">
        <v>51</v>
      </c>
    </row>
    <row r="66" spans="2:3" x14ac:dyDescent="0.2">
      <c r="B66" s="185" t="s">
        <v>52</v>
      </c>
      <c r="C66" s="185"/>
    </row>
  </sheetData>
  <mergeCells count="16">
    <mergeCell ref="B35:C35"/>
    <mergeCell ref="B56:C56"/>
    <mergeCell ref="B62:C62"/>
    <mergeCell ref="B66:C66"/>
    <mergeCell ref="A1:C1"/>
    <mergeCell ref="B36:C36"/>
    <mergeCell ref="B34:C34"/>
    <mergeCell ref="B49:C49"/>
    <mergeCell ref="B43:C43"/>
    <mergeCell ref="B52:C52"/>
    <mergeCell ref="B17:C17"/>
    <mergeCell ref="B3:C3"/>
    <mergeCell ref="B22:C22"/>
    <mergeCell ref="B30:C30"/>
    <mergeCell ref="B18:C18"/>
    <mergeCell ref="B13:C1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A2FB1-9280-4679-82B3-3D7F55B5B739}">
  <sheetPr>
    <tabColor rgb="FF92D050"/>
  </sheetPr>
  <dimension ref="A1:J81"/>
  <sheetViews>
    <sheetView zoomScale="130" zoomScaleNormal="130" workbookViewId="0">
      <selection activeCell="H3" sqref="H3"/>
    </sheetView>
  </sheetViews>
  <sheetFormatPr defaultColWidth="8.85546875" defaultRowHeight="14.25" x14ac:dyDescent="0.2"/>
  <cols>
    <col min="1" max="1" width="8.85546875" style="13"/>
    <col min="2" max="2" width="10.28515625" style="14" customWidth="1"/>
    <col min="3" max="3" width="35" style="13" bestFit="1" customWidth="1"/>
    <col min="4" max="4" width="38.28515625" style="13" customWidth="1"/>
    <col min="5" max="5" width="0" style="13" hidden="1" customWidth="1"/>
    <col min="6" max="6" width="3.5703125" style="13" customWidth="1"/>
    <col min="7" max="7" width="17.85546875" style="13" customWidth="1"/>
    <col min="8" max="9" width="8.85546875" style="13"/>
    <col min="10" max="10" width="51.5703125" style="13" customWidth="1"/>
    <col min="11" max="16384" width="8.85546875" style="13"/>
  </cols>
  <sheetData>
    <row r="1" spans="1:10" ht="30" customHeight="1" thickBot="1" x14ac:dyDescent="0.25">
      <c r="A1" s="190" t="s">
        <v>53</v>
      </c>
      <c r="B1" s="191"/>
      <c r="C1" s="191"/>
      <c r="D1" s="191"/>
      <c r="E1" s="191"/>
      <c r="F1" s="191"/>
      <c r="G1" s="191"/>
      <c r="H1" s="191"/>
      <c r="I1" s="191"/>
      <c r="J1" s="192"/>
    </row>
    <row r="2" spans="1:10" ht="15" thickBot="1" x14ac:dyDescent="0.25"/>
    <row r="3" spans="1:10" ht="46.5" customHeight="1" thickBot="1" x14ac:dyDescent="0.25">
      <c r="A3" s="188" t="s">
        <v>54</v>
      </c>
      <c r="B3" s="188"/>
      <c r="C3" s="188"/>
      <c r="D3" s="188"/>
      <c r="E3" s="188"/>
      <c r="F3" s="88"/>
      <c r="G3" s="89" t="s">
        <v>55</v>
      </c>
      <c r="H3" s="28">
        <v>4</v>
      </c>
      <c r="J3" s="104" t="s">
        <v>56</v>
      </c>
    </row>
    <row r="5" spans="1:10" ht="14.45" customHeight="1" x14ac:dyDescent="0.25">
      <c r="A5" s="90"/>
      <c r="B5" s="91" t="s">
        <v>57</v>
      </c>
      <c r="C5" s="92" t="s">
        <v>58</v>
      </c>
      <c r="D5" s="92" t="s">
        <v>59</v>
      </c>
      <c r="E5" s="13" t="s">
        <v>60</v>
      </c>
      <c r="I5" s="189" t="s">
        <v>61</v>
      </c>
      <c r="J5" s="189"/>
    </row>
    <row r="6" spans="1:10" ht="35.25" customHeight="1" x14ac:dyDescent="0.2">
      <c r="A6" s="90">
        <v>1</v>
      </c>
      <c r="B6" s="93">
        <v>858</v>
      </c>
      <c r="C6" s="94" t="s">
        <v>62</v>
      </c>
      <c r="D6" s="94" t="s">
        <v>63</v>
      </c>
      <c r="E6" s="13">
        <f>_xlfn.LET(_xlpm.n,$H$3,_xlpm.p,MOD(ROW()-ROW($B$6),2*_xlpm.n),IF(_xlpm.p&lt;_xlpm.n,_xlpm.p+1,2*_xlpm.n-_xlpm.p))</f>
        <v>1</v>
      </c>
      <c r="I6" s="90" t="s">
        <v>64</v>
      </c>
      <c r="J6" s="95" t="str" cm="1">
        <f t="array" ref="J6">_xlfn.TEXTJOIN(", ",TRUE,_xlfn._xlws.FILTER($B$6:$B$102,$E$6:$E$102=1,""))</f>
        <v>858, 3875, 4325, 7220, 7221, 7818, 8285, 9638, 9671, 11399</v>
      </c>
    </row>
    <row r="7" spans="1:10" ht="33.75" customHeight="1" x14ac:dyDescent="0.2">
      <c r="A7" s="90">
        <v>2</v>
      </c>
      <c r="B7" s="93">
        <v>904</v>
      </c>
      <c r="C7" s="94" t="s">
        <v>65</v>
      </c>
      <c r="D7" s="94" t="s">
        <v>66</v>
      </c>
      <c r="E7" s="13">
        <f t="shared" ref="E7:E70" si="0">_xlfn.LET(_xlpm.n,$H$3,_xlpm.p,MOD(ROW()-ROW($B$6),2*_xlpm.n),IF(_xlpm.p&lt;_xlpm.n,_xlpm.p+1,2*_xlpm.n-_xlpm.p))</f>
        <v>2</v>
      </c>
      <c r="I7" s="90" t="s">
        <v>67</v>
      </c>
      <c r="J7" s="95" t="str" cm="1">
        <f t="array" ref="J7">_xlfn.TEXTJOIN(", ",TRUE,_xlfn._xlws.FILTER($B$6:$B$102,$E$6:$E$102=2,""))</f>
        <v>904, 3620, 4967, 6081, 7256, 7809, 8423, 9566, 9685, 10664</v>
      </c>
    </row>
    <row r="8" spans="1:10" ht="28.5" x14ac:dyDescent="0.2">
      <c r="A8" s="90">
        <v>3</v>
      </c>
      <c r="B8" s="93">
        <v>1023</v>
      </c>
      <c r="C8" s="94" t="s">
        <v>68</v>
      </c>
      <c r="D8" s="94" t="s">
        <v>69</v>
      </c>
      <c r="E8" s="13">
        <f t="shared" si="0"/>
        <v>3</v>
      </c>
      <c r="I8" s="90" t="s">
        <v>70</v>
      </c>
      <c r="J8" s="95" t="str" cm="1">
        <f t="array" ref="J8">_xlfn.TEXTJOIN(", ",TRUE,_xlfn._xlws.FILTER($B$6:$B$102,$E$6:$E$102=3,""))</f>
        <v>1023, 3234, 5166, 5980, 7289, 7808, 8767, 9549, 9756, 10642</v>
      </c>
    </row>
    <row r="9" spans="1:10" ht="28.5" x14ac:dyDescent="0.25">
      <c r="A9" s="90">
        <v>4</v>
      </c>
      <c r="B9" s="93">
        <v>2075</v>
      </c>
      <c r="C9" s="94" t="s">
        <v>71</v>
      </c>
      <c r="D9" s="94" t="s">
        <v>66</v>
      </c>
      <c r="E9" s="13">
        <f t="shared" si="0"/>
        <v>4</v>
      </c>
      <c r="H9"/>
      <c r="I9" s="90" t="s">
        <v>72</v>
      </c>
      <c r="J9" s="95" t="str" cm="1">
        <f t="array" ref="J9">_xlfn.TEXTJOIN(", ",TRUE,_xlfn._xlws.FILTER($B$6:$B$102,$E$6:$E$102=4,""))</f>
        <v>2075, 2771, 5256, 5501, 7656, 7658, 9206, 9208, 10181, 10633</v>
      </c>
    </row>
    <row r="10" spans="1:10" ht="15" x14ac:dyDescent="0.25">
      <c r="A10" s="90">
        <v>5</v>
      </c>
      <c r="B10" s="93">
        <v>2771</v>
      </c>
      <c r="C10" s="94" t="s">
        <v>73</v>
      </c>
      <c r="D10" s="94" t="s">
        <v>74</v>
      </c>
      <c r="E10" s="13">
        <f t="shared" si="0"/>
        <v>4</v>
      </c>
      <c r="H10" s="11" t="str" cm="1">
        <f t="array" ref="H10">IFERROR(_xlfn._xlws.FILTER($A$6:$B$102,$B$6:$G$102=H$9),"")</f>
        <v/>
      </c>
      <c r="I10" s="90" t="s">
        <v>75</v>
      </c>
      <c r="J10" s="95" t="str" cm="1">
        <f t="array" ref="J10">_xlfn.TEXTJOIN(", ",TRUE,_xlfn._xlws.FILTER($B$6:$B$102,$E$6:$E$102=5,""))</f>
        <v/>
      </c>
    </row>
    <row r="11" spans="1:10" ht="15" x14ac:dyDescent="0.25">
      <c r="A11" s="90">
        <v>6</v>
      </c>
      <c r="B11" s="93">
        <v>3234</v>
      </c>
      <c r="C11" s="94" t="s">
        <v>76</v>
      </c>
      <c r="D11" s="94" t="s">
        <v>77</v>
      </c>
      <c r="E11" s="13">
        <f t="shared" si="0"/>
        <v>3</v>
      </c>
      <c r="H11" s="11" t="str" cm="1">
        <f t="array" ref="H11">IFERROR(_xlfn._xlws.FILTER($A$6:$B$102,$B$6:$G$102=H$9),"")</f>
        <v/>
      </c>
      <c r="I11"/>
      <c r="J11"/>
    </row>
    <row r="12" spans="1:10" ht="15" x14ac:dyDescent="0.25">
      <c r="A12" s="90">
        <v>7</v>
      </c>
      <c r="B12" s="93">
        <v>3620</v>
      </c>
      <c r="C12" s="94" t="s">
        <v>78</v>
      </c>
      <c r="D12" s="94" t="s">
        <v>79</v>
      </c>
      <c r="E12" s="13">
        <f t="shared" si="0"/>
        <v>2</v>
      </c>
      <c r="H12" s="11" t="str" cm="1">
        <f t="array" ref="H12">IFERROR(_xlfn._xlws.FILTER($A$6:$B$102,$B$6:$G$102=H$9),"")</f>
        <v/>
      </c>
      <c r="I12"/>
      <c r="J12"/>
    </row>
    <row r="13" spans="1:10" ht="15" x14ac:dyDescent="0.25">
      <c r="A13" s="90">
        <v>8</v>
      </c>
      <c r="B13" s="93">
        <v>3875</v>
      </c>
      <c r="C13" s="94" t="s">
        <v>80</v>
      </c>
      <c r="D13" s="94" t="s">
        <v>81</v>
      </c>
      <c r="E13" s="13">
        <f t="shared" si="0"/>
        <v>1</v>
      </c>
      <c r="H13" s="11" t="str" cm="1">
        <f t="array" ref="H13">IFERROR(_xlfn._xlws.FILTER($A$6:$B$102,$B$6:$G$102=H$9),"")</f>
        <v/>
      </c>
      <c r="I13"/>
      <c r="J13"/>
    </row>
    <row r="14" spans="1:10" ht="15" x14ac:dyDescent="0.25">
      <c r="A14" s="90">
        <v>9</v>
      </c>
      <c r="B14" s="93">
        <v>4325</v>
      </c>
      <c r="C14" s="94" t="s">
        <v>82</v>
      </c>
      <c r="D14" s="94" t="s">
        <v>83</v>
      </c>
      <c r="E14" s="13">
        <f t="shared" si="0"/>
        <v>1</v>
      </c>
      <c r="H14" s="11" t="str" cm="1">
        <f t="array" ref="H14">IFERROR(_xlfn._xlws.FILTER($A$6:$B$102,$B$6:$G$102=H$9),"")</f>
        <v/>
      </c>
      <c r="I14"/>
      <c r="J14"/>
    </row>
    <row r="15" spans="1:10" ht="15" x14ac:dyDescent="0.25">
      <c r="A15" s="90">
        <v>10</v>
      </c>
      <c r="B15" s="93">
        <v>4967</v>
      </c>
      <c r="C15" s="94" t="s">
        <v>84</v>
      </c>
      <c r="D15" s="94" t="s">
        <v>85</v>
      </c>
      <c r="E15" s="13">
        <f t="shared" si="0"/>
        <v>2</v>
      </c>
      <c r="H15" s="11" t="str" cm="1">
        <f t="array" ref="H15">IFERROR(_xlfn._xlws.FILTER($A$6:$B$102,$B$6:$G$102=H$9),"")</f>
        <v/>
      </c>
      <c r="I15"/>
      <c r="J15"/>
    </row>
    <row r="16" spans="1:10" ht="15" x14ac:dyDescent="0.25">
      <c r="A16" s="90">
        <v>11</v>
      </c>
      <c r="B16" s="93">
        <v>5166</v>
      </c>
      <c r="C16" s="94" t="s">
        <v>86</v>
      </c>
      <c r="D16" s="94" t="s">
        <v>87</v>
      </c>
      <c r="E16" s="13">
        <f t="shared" si="0"/>
        <v>3</v>
      </c>
      <c r="H16" s="11" t="str" cm="1">
        <f t="array" ref="H16">IFERROR(_xlfn._xlws.FILTER($A$6:$B$102,$B$6:$G$102=H$9),"")</f>
        <v/>
      </c>
    </row>
    <row r="17" spans="1:8" ht="15" x14ac:dyDescent="0.25">
      <c r="A17" s="90">
        <v>12</v>
      </c>
      <c r="B17" s="93">
        <v>5256</v>
      </c>
      <c r="C17" s="94" t="s">
        <v>88</v>
      </c>
      <c r="D17" s="94" t="s">
        <v>89</v>
      </c>
      <c r="E17" s="13">
        <f t="shared" si="0"/>
        <v>4</v>
      </c>
      <c r="H17" s="11" t="str" cm="1">
        <f t="array" ref="H17">IFERROR(_xlfn._xlws.FILTER($A$6:$B$102,$B$6:$G$102=H$9),"")</f>
        <v/>
      </c>
    </row>
    <row r="18" spans="1:8" ht="15" x14ac:dyDescent="0.25">
      <c r="A18" s="90">
        <v>13</v>
      </c>
      <c r="B18" s="93">
        <v>5501</v>
      </c>
      <c r="C18" s="94" t="s">
        <v>90</v>
      </c>
      <c r="D18" s="94" t="s">
        <v>91</v>
      </c>
      <c r="E18" s="13">
        <f t="shared" si="0"/>
        <v>4</v>
      </c>
      <c r="H18" s="11" t="str" cm="1">
        <f t="array" ref="H18">IFERROR(_xlfn._xlws.FILTER($A$6:$B$102,$B$6:$G$102=H$9),"")</f>
        <v/>
      </c>
    </row>
    <row r="19" spans="1:8" ht="15" x14ac:dyDescent="0.25">
      <c r="A19" s="90">
        <v>14</v>
      </c>
      <c r="B19" s="93">
        <v>5980</v>
      </c>
      <c r="C19" s="94" t="s">
        <v>92</v>
      </c>
      <c r="D19" s="94" t="s">
        <v>66</v>
      </c>
      <c r="E19" s="13">
        <f t="shared" si="0"/>
        <v>3</v>
      </c>
      <c r="H19" s="11" t="str" cm="1">
        <f t="array" ref="H19">IFERROR(_xlfn._xlws.FILTER($A$6:$B$102,$B$6:$G$102=H$9),"")</f>
        <v/>
      </c>
    </row>
    <row r="20" spans="1:8" ht="15" x14ac:dyDescent="0.25">
      <c r="A20" s="90">
        <v>15</v>
      </c>
      <c r="B20" s="93">
        <v>6081</v>
      </c>
      <c r="C20" s="94" t="s">
        <v>93</v>
      </c>
      <c r="D20" s="94" t="s">
        <v>94</v>
      </c>
      <c r="E20" s="13">
        <f t="shared" si="0"/>
        <v>2</v>
      </c>
      <c r="H20" s="11" t="str" cm="1">
        <f t="array" ref="H20">IFERROR(_xlfn._xlws.FILTER($A$6:$B$102,$B$6:$G$102=H$9),"")</f>
        <v/>
      </c>
    </row>
    <row r="21" spans="1:8" ht="15" x14ac:dyDescent="0.25">
      <c r="A21" s="90">
        <v>16</v>
      </c>
      <c r="B21" s="93">
        <v>7220</v>
      </c>
      <c r="C21" s="94" t="s">
        <v>95</v>
      </c>
      <c r="D21" s="94" t="s">
        <v>96</v>
      </c>
      <c r="E21" s="13">
        <f t="shared" si="0"/>
        <v>1</v>
      </c>
      <c r="H21" s="11" t="str" cm="1">
        <f t="array" ref="H21">IFERROR(_xlfn._xlws.FILTER($A$6:$B$102,$B$6:$G$102=H$9),"")</f>
        <v/>
      </c>
    </row>
    <row r="22" spans="1:8" ht="15" x14ac:dyDescent="0.25">
      <c r="A22" s="90">
        <v>17</v>
      </c>
      <c r="B22" s="93">
        <v>7221</v>
      </c>
      <c r="C22" s="94" t="s">
        <v>97</v>
      </c>
      <c r="D22" s="94" t="s">
        <v>98</v>
      </c>
      <c r="E22" s="13">
        <f t="shared" si="0"/>
        <v>1</v>
      </c>
      <c r="H22" s="11" t="str" cm="1">
        <f t="array" ref="H22">IFERROR(_xlfn._xlws.FILTER($A$6:$B$102,$B$6:$G$102=H$9),"")</f>
        <v/>
      </c>
    </row>
    <row r="23" spans="1:8" ht="15" x14ac:dyDescent="0.25">
      <c r="A23" s="90">
        <v>18</v>
      </c>
      <c r="B23" s="93">
        <v>7256</v>
      </c>
      <c r="C23" s="94" t="s">
        <v>99</v>
      </c>
      <c r="D23" s="94" t="s">
        <v>100</v>
      </c>
      <c r="E23" s="13">
        <f t="shared" si="0"/>
        <v>2</v>
      </c>
      <c r="H23" s="11" t="str" cm="1">
        <f t="array" ref="H23">IFERROR(_xlfn._xlws.FILTER($A$6:$B$102,$B$6:$G$102=H$9),"")</f>
        <v/>
      </c>
    </row>
    <row r="24" spans="1:8" ht="15" x14ac:dyDescent="0.25">
      <c r="A24" s="90">
        <v>19</v>
      </c>
      <c r="B24" s="93">
        <v>7289</v>
      </c>
      <c r="C24" s="94" t="s">
        <v>101</v>
      </c>
      <c r="D24" s="94" t="s">
        <v>102</v>
      </c>
      <c r="E24" s="13">
        <f t="shared" si="0"/>
        <v>3</v>
      </c>
      <c r="H24" s="11" t="str" cm="1">
        <f t="array" ref="H24">IFERROR(_xlfn._xlws.FILTER($A$6:$B$102,$B$6:$G$102=H$9),"")</f>
        <v/>
      </c>
    </row>
    <row r="25" spans="1:8" ht="15" x14ac:dyDescent="0.25">
      <c r="A25" s="90">
        <v>20</v>
      </c>
      <c r="B25" s="93">
        <v>7656</v>
      </c>
      <c r="C25" s="94" t="s">
        <v>103</v>
      </c>
      <c r="D25" s="94" t="s">
        <v>104</v>
      </c>
      <c r="E25" s="13">
        <f t="shared" si="0"/>
        <v>4</v>
      </c>
      <c r="H25" s="11" t="str" cm="1">
        <f t="array" ref="H25">IFERROR(_xlfn._xlws.FILTER($A$6:$B$102,$B$6:$G$102=H$9),"")</f>
        <v/>
      </c>
    </row>
    <row r="26" spans="1:8" ht="15" x14ac:dyDescent="0.25">
      <c r="A26" s="90">
        <v>21</v>
      </c>
      <c r="B26" s="93">
        <v>7658</v>
      </c>
      <c r="C26" s="94" t="s">
        <v>105</v>
      </c>
      <c r="D26" s="94" t="s">
        <v>100</v>
      </c>
      <c r="E26" s="13">
        <f t="shared" si="0"/>
        <v>4</v>
      </c>
      <c r="H26" s="11" t="str" cm="1">
        <f t="array" ref="H26">IFERROR(_xlfn._xlws.FILTER($A$6:$B$102,$B$6:$G$102=H$9),"")</f>
        <v/>
      </c>
    </row>
    <row r="27" spans="1:8" x14ac:dyDescent="0.2">
      <c r="A27" s="90">
        <v>22</v>
      </c>
      <c r="B27" s="93">
        <v>7808</v>
      </c>
      <c r="C27" s="94" t="s">
        <v>106</v>
      </c>
      <c r="D27" s="94" t="s">
        <v>107</v>
      </c>
      <c r="E27" s="13">
        <f t="shared" si="0"/>
        <v>3</v>
      </c>
    </row>
    <row r="28" spans="1:8" x14ac:dyDescent="0.2">
      <c r="A28" s="90">
        <v>23</v>
      </c>
      <c r="B28" s="93">
        <v>7809</v>
      </c>
      <c r="C28" s="94" t="s">
        <v>108</v>
      </c>
      <c r="D28" s="94" t="s">
        <v>109</v>
      </c>
      <c r="E28" s="13">
        <f t="shared" si="0"/>
        <v>2</v>
      </c>
    </row>
    <row r="29" spans="1:8" x14ac:dyDescent="0.2">
      <c r="A29" s="90">
        <v>24</v>
      </c>
      <c r="B29" s="93">
        <v>7818</v>
      </c>
      <c r="C29" s="94" t="s">
        <v>110</v>
      </c>
      <c r="D29" s="94" t="s">
        <v>111</v>
      </c>
      <c r="E29" s="13">
        <f t="shared" si="0"/>
        <v>1</v>
      </c>
    </row>
    <row r="30" spans="1:8" x14ac:dyDescent="0.2">
      <c r="A30" s="90">
        <v>25</v>
      </c>
      <c r="B30" s="93">
        <v>8285</v>
      </c>
      <c r="C30" s="94" t="s">
        <v>112</v>
      </c>
      <c r="D30" s="94" t="s">
        <v>113</v>
      </c>
      <c r="E30" s="13">
        <f t="shared" si="0"/>
        <v>1</v>
      </c>
    </row>
    <row r="31" spans="1:8" x14ac:dyDescent="0.2">
      <c r="A31" s="90">
        <v>26</v>
      </c>
      <c r="B31" s="93">
        <v>8423</v>
      </c>
      <c r="C31" s="94" t="s">
        <v>114</v>
      </c>
      <c r="D31" s="94" t="s">
        <v>69</v>
      </c>
      <c r="E31" s="13">
        <f t="shared" si="0"/>
        <v>2</v>
      </c>
    </row>
    <row r="32" spans="1:8" x14ac:dyDescent="0.2">
      <c r="A32" s="90">
        <v>27</v>
      </c>
      <c r="B32" s="93">
        <v>8767</v>
      </c>
      <c r="C32" s="94" t="s">
        <v>115</v>
      </c>
      <c r="D32" s="94" t="s">
        <v>116</v>
      </c>
      <c r="E32" s="13">
        <f t="shared" si="0"/>
        <v>3</v>
      </c>
    </row>
    <row r="33" spans="1:5" x14ac:dyDescent="0.2">
      <c r="A33" s="90">
        <v>28</v>
      </c>
      <c r="B33" s="93">
        <v>9206</v>
      </c>
      <c r="C33" s="94" t="s">
        <v>117</v>
      </c>
      <c r="D33" s="94" t="s">
        <v>66</v>
      </c>
      <c r="E33" s="13">
        <f t="shared" si="0"/>
        <v>4</v>
      </c>
    </row>
    <row r="34" spans="1:5" x14ac:dyDescent="0.2">
      <c r="A34" s="90">
        <v>29</v>
      </c>
      <c r="B34" s="93">
        <v>9208</v>
      </c>
      <c r="C34" s="94" t="s">
        <v>118</v>
      </c>
      <c r="D34" s="94" t="s">
        <v>119</v>
      </c>
      <c r="E34" s="13">
        <f t="shared" si="0"/>
        <v>4</v>
      </c>
    </row>
    <row r="35" spans="1:5" x14ac:dyDescent="0.2">
      <c r="A35" s="90">
        <v>30</v>
      </c>
      <c r="B35" s="93">
        <v>9549</v>
      </c>
      <c r="C35" s="94" t="s">
        <v>120</v>
      </c>
      <c r="D35" s="94" t="s">
        <v>121</v>
      </c>
      <c r="E35" s="13">
        <f t="shared" si="0"/>
        <v>3</v>
      </c>
    </row>
    <row r="36" spans="1:5" x14ac:dyDescent="0.2">
      <c r="A36" s="90">
        <v>31</v>
      </c>
      <c r="B36" s="93">
        <v>9566</v>
      </c>
      <c r="C36" s="94" t="s">
        <v>122</v>
      </c>
      <c r="D36" s="94" t="s">
        <v>81</v>
      </c>
      <c r="E36" s="13">
        <f t="shared" si="0"/>
        <v>2</v>
      </c>
    </row>
    <row r="37" spans="1:5" x14ac:dyDescent="0.2">
      <c r="A37" s="90">
        <v>32</v>
      </c>
      <c r="B37" s="93">
        <v>9638</v>
      </c>
      <c r="C37" s="94" t="s">
        <v>123</v>
      </c>
      <c r="D37" s="94" t="s">
        <v>124</v>
      </c>
      <c r="E37" s="13">
        <f t="shared" si="0"/>
        <v>1</v>
      </c>
    </row>
    <row r="38" spans="1:5" x14ac:dyDescent="0.2">
      <c r="A38" s="90">
        <v>33</v>
      </c>
      <c r="B38" s="93">
        <v>9671</v>
      </c>
      <c r="C38" s="94" t="s">
        <v>125</v>
      </c>
      <c r="D38" s="94" t="s">
        <v>66</v>
      </c>
      <c r="E38" s="13">
        <f t="shared" si="0"/>
        <v>1</v>
      </c>
    </row>
    <row r="39" spans="1:5" x14ac:dyDescent="0.2">
      <c r="A39" s="90">
        <v>34</v>
      </c>
      <c r="B39" s="93">
        <v>9685</v>
      </c>
      <c r="C39" s="94" t="s">
        <v>126</v>
      </c>
      <c r="D39" s="94" t="s">
        <v>127</v>
      </c>
      <c r="E39" s="13">
        <f t="shared" si="0"/>
        <v>2</v>
      </c>
    </row>
    <row r="40" spans="1:5" x14ac:dyDescent="0.2">
      <c r="A40" s="90">
        <v>35</v>
      </c>
      <c r="B40" s="93">
        <v>9756</v>
      </c>
      <c r="C40" s="94" t="s">
        <v>128</v>
      </c>
      <c r="D40" s="94" t="s">
        <v>129</v>
      </c>
      <c r="E40" s="13">
        <f t="shared" si="0"/>
        <v>3</v>
      </c>
    </row>
    <row r="41" spans="1:5" x14ac:dyDescent="0.2">
      <c r="A41" s="90">
        <v>36</v>
      </c>
      <c r="B41" s="93">
        <v>10181</v>
      </c>
      <c r="C41" s="94" t="s">
        <v>130</v>
      </c>
      <c r="D41" s="94" t="s">
        <v>131</v>
      </c>
      <c r="E41" s="13">
        <f t="shared" si="0"/>
        <v>4</v>
      </c>
    </row>
    <row r="42" spans="1:5" x14ac:dyDescent="0.2">
      <c r="A42" s="90">
        <v>37</v>
      </c>
      <c r="B42" s="93">
        <v>10633</v>
      </c>
      <c r="C42" s="94" t="s">
        <v>132</v>
      </c>
      <c r="D42" s="94" t="s">
        <v>133</v>
      </c>
      <c r="E42" s="13">
        <f t="shared" si="0"/>
        <v>4</v>
      </c>
    </row>
    <row r="43" spans="1:5" x14ac:dyDescent="0.2">
      <c r="A43" s="90">
        <v>38</v>
      </c>
      <c r="B43" s="93">
        <v>10642</v>
      </c>
      <c r="C43" s="94" t="s">
        <v>134</v>
      </c>
      <c r="D43" s="94" t="s">
        <v>100</v>
      </c>
      <c r="E43" s="13">
        <f t="shared" si="0"/>
        <v>3</v>
      </c>
    </row>
    <row r="44" spans="1:5" x14ac:dyDescent="0.2">
      <c r="A44" s="90">
        <v>39</v>
      </c>
      <c r="B44" s="93">
        <v>10664</v>
      </c>
      <c r="C44" s="94" t="s">
        <v>135</v>
      </c>
      <c r="D44" s="94" t="s">
        <v>136</v>
      </c>
      <c r="E44" s="13">
        <f t="shared" si="0"/>
        <v>2</v>
      </c>
    </row>
    <row r="45" spans="1:5" x14ac:dyDescent="0.2">
      <c r="A45" s="90">
        <v>40</v>
      </c>
      <c r="B45" s="93">
        <v>11399</v>
      </c>
      <c r="C45" s="94" t="s">
        <v>137</v>
      </c>
      <c r="D45" s="94" t="s">
        <v>138</v>
      </c>
      <c r="E45" s="13">
        <f t="shared" si="0"/>
        <v>1</v>
      </c>
    </row>
    <row r="46" spans="1:5" x14ac:dyDescent="0.2">
      <c r="A46" s="90">
        <v>41</v>
      </c>
      <c r="B46" s="96"/>
      <c r="C46" s="97"/>
      <c r="D46" s="97"/>
      <c r="E46" s="13">
        <f t="shared" si="0"/>
        <v>1</v>
      </c>
    </row>
    <row r="47" spans="1:5" x14ac:dyDescent="0.2">
      <c r="A47" s="90">
        <v>42</v>
      </c>
      <c r="B47" s="96"/>
      <c r="C47" s="97"/>
      <c r="D47" s="97"/>
      <c r="E47" s="13">
        <f t="shared" si="0"/>
        <v>2</v>
      </c>
    </row>
    <row r="48" spans="1:5" x14ac:dyDescent="0.2">
      <c r="A48" s="90">
        <v>43</v>
      </c>
      <c r="B48" s="96"/>
      <c r="C48" s="97"/>
      <c r="D48" s="97"/>
      <c r="E48" s="13">
        <f t="shared" si="0"/>
        <v>3</v>
      </c>
    </row>
    <row r="49" spans="1:5" x14ac:dyDescent="0.2">
      <c r="A49" s="90">
        <v>44</v>
      </c>
      <c r="B49" s="96"/>
      <c r="C49" s="97"/>
      <c r="D49" s="97"/>
      <c r="E49" s="13">
        <f t="shared" si="0"/>
        <v>4</v>
      </c>
    </row>
    <row r="50" spans="1:5" x14ac:dyDescent="0.2">
      <c r="A50" s="90">
        <v>45</v>
      </c>
      <c r="B50" s="96"/>
      <c r="C50" s="97"/>
      <c r="D50" s="97"/>
      <c r="E50" s="13">
        <f t="shared" si="0"/>
        <v>4</v>
      </c>
    </row>
    <row r="51" spans="1:5" x14ac:dyDescent="0.2">
      <c r="A51" s="90">
        <v>46</v>
      </c>
      <c r="B51" s="96"/>
      <c r="C51" s="97"/>
      <c r="D51" s="97"/>
      <c r="E51" s="13">
        <f t="shared" si="0"/>
        <v>3</v>
      </c>
    </row>
    <row r="52" spans="1:5" x14ac:dyDescent="0.2">
      <c r="A52" s="90">
        <v>47</v>
      </c>
      <c r="B52" s="96"/>
      <c r="C52" s="97"/>
      <c r="D52" s="97"/>
      <c r="E52" s="13">
        <f t="shared" si="0"/>
        <v>2</v>
      </c>
    </row>
    <row r="53" spans="1:5" x14ac:dyDescent="0.2">
      <c r="A53" s="90">
        <v>48</v>
      </c>
      <c r="B53" s="96"/>
      <c r="C53" s="97"/>
      <c r="D53" s="97"/>
      <c r="E53" s="13">
        <f t="shared" si="0"/>
        <v>1</v>
      </c>
    </row>
    <row r="54" spans="1:5" x14ac:dyDescent="0.2">
      <c r="A54" s="90">
        <v>49</v>
      </c>
      <c r="B54" s="96"/>
      <c r="C54" s="97"/>
      <c r="D54" s="97"/>
      <c r="E54" s="13">
        <f t="shared" si="0"/>
        <v>1</v>
      </c>
    </row>
    <row r="55" spans="1:5" x14ac:dyDescent="0.2">
      <c r="A55" s="90">
        <v>50</v>
      </c>
      <c r="B55" s="96"/>
      <c r="C55" s="97"/>
      <c r="D55" s="97"/>
      <c r="E55" s="13">
        <f t="shared" si="0"/>
        <v>2</v>
      </c>
    </row>
    <row r="56" spans="1:5" x14ac:dyDescent="0.2">
      <c r="A56" s="90">
        <v>51</v>
      </c>
      <c r="B56" s="96"/>
      <c r="C56" s="97"/>
      <c r="D56" s="97"/>
      <c r="E56" s="13">
        <f t="shared" si="0"/>
        <v>3</v>
      </c>
    </row>
    <row r="57" spans="1:5" x14ac:dyDescent="0.2">
      <c r="A57" s="90">
        <v>52</v>
      </c>
      <c r="B57" s="96"/>
      <c r="C57" s="97"/>
      <c r="D57" s="97"/>
      <c r="E57" s="13">
        <f t="shared" si="0"/>
        <v>4</v>
      </c>
    </row>
    <row r="58" spans="1:5" x14ac:dyDescent="0.2">
      <c r="A58" s="90">
        <v>53</v>
      </c>
      <c r="B58" s="96"/>
      <c r="C58" s="97"/>
      <c r="D58" s="97"/>
      <c r="E58" s="13">
        <f t="shared" si="0"/>
        <v>4</v>
      </c>
    </row>
    <row r="59" spans="1:5" x14ac:dyDescent="0.2">
      <c r="A59" s="90">
        <v>54</v>
      </c>
      <c r="B59" s="96"/>
      <c r="C59" s="97"/>
      <c r="D59" s="97"/>
      <c r="E59" s="13">
        <f t="shared" si="0"/>
        <v>3</v>
      </c>
    </row>
    <row r="60" spans="1:5" x14ac:dyDescent="0.2">
      <c r="A60" s="90">
        <v>55</v>
      </c>
      <c r="B60" s="96"/>
      <c r="C60" s="97"/>
      <c r="D60" s="97"/>
      <c r="E60" s="13">
        <f t="shared" si="0"/>
        <v>2</v>
      </c>
    </row>
    <row r="61" spans="1:5" x14ac:dyDescent="0.2">
      <c r="A61" s="90">
        <v>56</v>
      </c>
      <c r="B61" s="96"/>
      <c r="C61" s="97"/>
      <c r="D61" s="97"/>
      <c r="E61" s="13">
        <f t="shared" si="0"/>
        <v>1</v>
      </c>
    </row>
    <row r="62" spans="1:5" x14ac:dyDescent="0.2">
      <c r="A62" s="90">
        <v>57</v>
      </c>
      <c r="B62" s="96"/>
      <c r="C62" s="97"/>
      <c r="D62" s="97"/>
      <c r="E62" s="13">
        <f t="shared" si="0"/>
        <v>1</v>
      </c>
    </row>
    <row r="63" spans="1:5" x14ac:dyDescent="0.2">
      <c r="A63" s="90">
        <v>58</v>
      </c>
      <c r="B63" s="96"/>
      <c r="C63" s="97"/>
      <c r="D63" s="97"/>
      <c r="E63" s="13">
        <f t="shared" si="0"/>
        <v>2</v>
      </c>
    </row>
    <row r="64" spans="1:5" x14ac:dyDescent="0.2">
      <c r="A64" s="90">
        <v>59</v>
      </c>
      <c r="B64" s="96"/>
      <c r="C64" s="97"/>
      <c r="D64" s="97"/>
      <c r="E64" s="13">
        <f t="shared" si="0"/>
        <v>3</v>
      </c>
    </row>
    <row r="65" spans="1:5" x14ac:dyDescent="0.2">
      <c r="A65" s="90">
        <v>60</v>
      </c>
      <c r="B65" s="96"/>
      <c r="C65" s="97"/>
      <c r="D65" s="97"/>
      <c r="E65" s="13">
        <f t="shared" si="0"/>
        <v>4</v>
      </c>
    </row>
    <row r="66" spans="1:5" x14ac:dyDescent="0.2">
      <c r="A66" s="90">
        <v>61</v>
      </c>
      <c r="B66" s="96"/>
      <c r="C66" s="97"/>
      <c r="D66" s="97"/>
      <c r="E66" s="13">
        <f t="shared" si="0"/>
        <v>4</v>
      </c>
    </row>
    <row r="67" spans="1:5" x14ac:dyDescent="0.2">
      <c r="A67" s="90">
        <v>62</v>
      </c>
      <c r="B67" s="96"/>
      <c r="C67" s="97"/>
      <c r="D67" s="97"/>
      <c r="E67" s="13">
        <f t="shared" si="0"/>
        <v>3</v>
      </c>
    </row>
    <row r="68" spans="1:5" x14ac:dyDescent="0.2">
      <c r="A68" s="90">
        <v>63</v>
      </c>
      <c r="B68" s="96"/>
      <c r="C68" s="97"/>
      <c r="D68" s="97"/>
      <c r="E68" s="13">
        <f t="shared" si="0"/>
        <v>2</v>
      </c>
    </row>
    <row r="69" spans="1:5" x14ac:dyDescent="0.2">
      <c r="A69" s="90">
        <v>64</v>
      </c>
      <c r="B69" s="96"/>
      <c r="C69" s="97"/>
      <c r="D69" s="97"/>
      <c r="E69" s="13">
        <f t="shared" si="0"/>
        <v>1</v>
      </c>
    </row>
    <row r="70" spans="1:5" x14ac:dyDescent="0.2">
      <c r="A70" s="90">
        <v>65</v>
      </c>
      <c r="B70" s="96"/>
      <c r="C70" s="97"/>
      <c r="D70" s="97"/>
      <c r="E70" s="13">
        <f t="shared" si="0"/>
        <v>1</v>
      </c>
    </row>
    <row r="71" spans="1:5" x14ac:dyDescent="0.2">
      <c r="A71" s="90">
        <v>66</v>
      </c>
      <c r="B71" s="96"/>
      <c r="C71" s="97"/>
      <c r="D71" s="97"/>
      <c r="E71" s="13">
        <f t="shared" ref="E71:E81" si="1">_xlfn.LET(_xlpm.n,$H$3,_xlpm.p,MOD(ROW()-ROW($B$6),2*_xlpm.n),IF(_xlpm.p&lt;_xlpm.n,_xlpm.p+1,2*_xlpm.n-_xlpm.p))</f>
        <v>2</v>
      </c>
    </row>
    <row r="72" spans="1:5" x14ac:dyDescent="0.2">
      <c r="A72" s="90">
        <v>67</v>
      </c>
      <c r="B72" s="96"/>
      <c r="C72" s="97"/>
      <c r="D72" s="97"/>
      <c r="E72" s="13">
        <f t="shared" si="1"/>
        <v>3</v>
      </c>
    </row>
    <row r="73" spans="1:5" x14ac:dyDescent="0.2">
      <c r="A73" s="90">
        <v>68</v>
      </c>
      <c r="B73" s="96"/>
      <c r="C73" s="97"/>
      <c r="D73" s="97"/>
      <c r="E73" s="13">
        <f t="shared" si="1"/>
        <v>4</v>
      </c>
    </row>
    <row r="74" spans="1:5" x14ac:dyDescent="0.2">
      <c r="A74" s="90">
        <v>69</v>
      </c>
      <c r="B74" s="96"/>
      <c r="C74" s="97"/>
      <c r="D74" s="97"/>
      <c r="E74" s="13">
        <f t="shared" si="1"/>
        <v>4</v>
      </c>
    </row>
    <row r="75" spans="1:5" x14ac:dyDescent="0.2">
      <c r="A75" s="90">
        <v>70</v>
      </c>
      <c r="B75" s="96"/>
      <c r="C75" s="97"/>
      <c r="D75" s="97"/>
      <c r="E75" s="13">
        <f t="shared" si="1"/>
        <v>3</v>
      </c>
    </row>
    <row r="76" spans="1:5" x14ac:dyDescent="0.2">
      <c r="A76" s="90">
        <v>71</v>
      </c>
      <c r="B76" s="96"/>
      <c r="C76" s="97"/>
      <c r="D76" s="97"/>
      <c r="E76" s="13">
        <f t="shared" si="1"/>
        <v>2</v>
      </c>
    </row>
    <row r="77" spans="1:5" x14ac:dyDescent="0.2">
      <c r="A77" s="90">
        <v>72</v>
      </c>
      <c r="B77" s="96"/>
      <c r="C77" s="97"/>
      <c r="D77" s="97"/>
      <c r="E77" s="13">
        <f t="shared" si="1"/>
        <v>1</v>
      </c>
    </row>
    <row r="78" spans="1:5" x14ac:dyDescent="0.2">
      <c r="A78" s="90">
        <v>73</v>
      </c>
      <c r="B78" s="96"/>
      <c r="C78" s="97"/>
      <c r="D78" s="97"/>
      <c r="E78" s="13">
        <f t="shared" si="1"/>
        <v>1</v>
      </c>
    </row>
    <row r="79" spans="1:5" x14ac:dyDescent="0.2">
      <c r="A79" s="90">
        <v>74</v>
      </c>
      <c r="B79" s="96"/>
      <c r="C79" s="97"/>
      <c r="D79" s="97"/>
      <c r="E79" s="13">
        <f t="shared" si="1"/>
        <v>2</v>
      </c>
    </row>
    <row r="80" spans="1:5" x14ac:dyDescent="0.2">
      <c r="A80" s="90">
        <v>75</v>
      </c>
      <c r="B80" s="96"/>
      <c r="C80" s="97"/>
      <c r="D80" s="97"/>
      <c r="E80" s="13">
        <f t="shared" si="1"/>
        <v>3</v>
      </c>
    </row>
    <row r="81" spans="1:5" x14ac:dyDescent="0.2">
      <c r="A81" s="90">
        <v>76</v>
      </c>
      <c r="B81" s="96"/>
      <c r="C81" s="97"/>
      <c r="D81" s="97"/>
      <c r="E81" s="13">
        <f t="shared" si="1"/>
        <v>4</v>
      </c>
    </row>
  </sheetData>
  <mergeCells count="3">
    <mergeCell ref="A3:E3"/>
    <mergeCell ref="I5:J5"/>
    <mergeCell ref="A1:J1"/>
  </mergeCells>
  <phoneticPr fontId="6" type="noConversion"/>
  <dataValidations count="1">
    <dataValidation type="decimal" operator="lessThanOrEqual" allowBlank="1" showInputMessage="1" showErrorMessage="1" errorTitle="Invalid number" error="Error, this number must be 5 or smaller" sqref="H3" xr:uid="{EE25B272-41C9-4FE9-BEA9-F56F8BD7A6BA}">
      <formula1>5</formula1>
    </dataValidation>
  </dataValidation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D57696-6751-4C9D-AB1A-07AA493B7DCA}">
  <sheetPr>
    <tabColor rgb="FF92D050"/>
  </sheetPr>
  <dimension ref="A1:S107"/>
  <sheetViews>
    <sheetView zoomScaleNormal="100" workbookViewId="0">
      <selection activeCell="H16" sqref="H16"/>
    </sheetView>
  </sheetViews>
  <sheetFormatPr defaultRowHeight="15" x14ac:dyDescent="0.2"/>
  <cols>
    <col min="1" max="1" width="27.85546875" style="1" customWidth="1"/>
    <col min="2" max="2" width="34.5703125" style="1" customWidth="1"/>
    <col min="3" max="3" width="5.7109375" style="49" customWidth="1"/>
    <col min="4" max="4" width="10.28515625" style="49" bestFit="1" customWidth="1"/>
    <col min="5" max="5" width="10" style="49" bestFit="1" customWidth="1"/>
    <col min="6" max="6" width="12.85546875" style="49" customWidth="1"/>
    <col min="7" max="7" width="3" style="1" customWidth="1"/>
    <col min="8" max="8" width="34.28515625" style="1" bestFit="1" customWidth="1"/>
    <col min="9" max="9" width="29.85546875" style="1" customWidth="1"/>
    <col min="10" max="10" width="12.85546875" style="1" customWidth="1"/>
    <col min="11" max="16384" width="9.140625" style="1"/>
  </cols>
  <sheetData>
    <row r="1" spans="1:19" ht="15.75" thickBot="1" x14ac:dyDescent="0.25"/>
    <row r="2" spans="1:19" ht="26.25" customHeight="1" thickBot="1" x14ac:dyDescent="0.25">
      <c r="A2" s="115" t="s">
        <v>53</v>
      </c>
      <c r="B2" s="116"/>
      <c r="C2" s="116"/>
      <c r="D2" s="116"/>
      <c r="E2" s="116"/>
      <c r="F2" s="116"/>
      <c r="G2" s="116"/>
      <c r="H2" s="116"/>
      <c r="I2" s="116"/>
      <c r="J2" s="117"/>
    </row>
    <row r="3" spans="1:19" ht="15.75" thickBot="1" x14ac:dyDescent="0.25"/>
    <row r="4" spans="1:19" ht="16.5" thickBot="1" x14ac:dyDescent="0.25">
      <c r="A4" s="166" t="s">
        <v>139</v>
      </c>
      <c r="B4" s="167"/>
      <c r="C4" s="50"/>
      <c r="D4" s="50"/>
      <c r="E4" s="50"/>
      <c r="F4" s="50"/>
      <c r="G4" s="50"/>
      <c r="H4" s="168" t="s">
        <v>140</v>
      </c>
      <c r="I4" s="169"/>
      <c r="J4" s="50"/>
      <c r="K4" s="50"/>
      <c r="L4" s="50"/>
      <c r="M4" s="50"/>
      <c r="N4" s="50"/>
      <c r="O4" s="50"/>
      <c r="P4" s="50"/>
      <c r="Q4" s="50"/>
      <c r="R4" s="50"/>
      <c r="S4" s="50"/>
    </row>
    <row r="5" spans="1:19" ht="16.5" thickBot="1" x14ac:dyDescent="0.3">
      <c r="D5" s="51"/>
      <c r="E5" s="51"/>
      <c r="F5" s="51"/>
    </row>
    <row r="6" spans="1:19" ht="16.5" thickTop="1" x14ac:dyDescent="0.25">
      <c r="A6" s="170" t="s">
        <v>141</v>
      </c>
      <c r="B6" s="171"/>
      <c r="D6" s="51"/>
      <c r="E6" s="51"/>
      <c r="F6" s="51"/>
      <c r="H6" s="172" t="s">
        <v>142</v>
      </c>
      <c r="I6" s="173"/>
    </row>
    <row r="7" spans="1:19" ht="15.75" x14ac:dyDescent="0.25">
      <c r="A7" s="118" t="s">
        <v>143</v>
      </c>
      <c r="B7" s="119"/>
      <c r="D7" s="51"/>
      <c r="E7" s="51"/>
      <c r="F7" s="51"/>
      <c r="H7" s="107" t="s">
        <v>144</v>
      </c>
      <c r="I7" s="110"/>
    </row>
    <row r="8" spans="1:19" ht="15.75" x14ac:dyDescent="0.25">
      <c r="A8" s="118" t="s">
        <v>145</v>
      </c>
      <c r="B8" s="119"/>
      <c r="D8" s="51"/>
      <c r="E8" s="51"/>
      <c r="F8" s="51"/>
      <c r="H8" s="109" t="s">
        <v>146</v>
      </c>
      <c r="I8" s="110"/>
    </row>
    <row r="9" spans="1:19" ht="15.75" x14ac:dyDescent="0.25">
      <c r="A9" s="118" t="s">
        <v>147</v>
      </c>
      <c r="B9" s="119"/>
      <c r="D9" s="51"/>
      <c r="E9" s="51"/>
      <c r="F9" s="51"/>
      <c r="H9" s="107" t="s">
        <v>148</v>
      </c>
      <c r="I9" s="108"/>
    </row>
    <row r="10" spans="1:19" ht="15.75" x14ac:dyDescent="0.25">
      <c r="A10" s="174" t="s">
        <v>149</v>
      </c>
      <c r="B10" s="175"/>
      <c r="D10" s="51"/>
      <c r="E10" s="51"/>
      <c r="F10" s="51"/>
      <c r="H10" s="107" t="s">
        <v>150</v>
      </c>
      <c r="I10" s="108"/>
    </row>
    <row r="11" spans="1:19" ht="15.75" x14ac:dyDescent="0.25">
      <c r="A11" s="109" t="s">
        <v>151</v>
      </c>
      <c r="B11" s="119"/>
      <c r="D11" s="51"/>
      <c r="E11" s="51"/>
      <c r="F11" s="51"/>
      <c r="H11" s="109" t="s">
        <v>152</v>
      </c>
      <c r="I11" s="110"/>
    </row>
    <row r="12" spans="1:19" ht="15.75" x14ac:dyDescent="0.25">
      <c r="A12" s="118" t="s">
        <v>153</v>
      </c>
      <c r="B12" s="119"/>
      <c r="D12" s="51"/>
      <c r="E12" s="51"/>
      <c r="F12" s="51"/>
      <c r="H12" s="109" t="s">
        <v>151</v>
      </c>
      <c r="I12" s="110"/>
    </row>
    <row r="13" spans="1:19" ht="16.5" thickBot="1" x14ac:dyDescent="0.3">
      <c r="A13" s="176" t="s">
        <v>154</v>
      </c>
      <c r="B13" s="177"/>
      <c r="D13" s="51"/>
      <c r="E13" s="51"/>
      <c r="F13" s="51"/>
      <c r="H13" s="113" t="s">
        <v>147</v>
      </c>
      <c r="I13" s="114"/>
    </row>
    <row r="14" spans="1:19" ht="15.75" thickTop="1" x14ac:dyDescent="0.2"/>
    <row r="15" spans="1:19" x14ac:dyDescent="0.2">
      <c r="A15" s="52"/>
      <c r="B15" s="4"/>
    </row>
    <row r="16" spans="1:19" ht="46.5" customHeight="1" x14ac:dyDescent="0.2">
      <c r="A16" s="178" t="s">
        <v>155</v>
      </c>
      <c r="B16" s="179"/>
      <c r="C16" s="179"/>
      <c r="D16" s="179"/>
      <c r="E16" s="179"/>
      <c r="F16" s="179"/>
    </row>
    <row r="17" spans="1:9" ht="21.75" customHeight="1" thickBot="1" x14ac:dyDescent="0.25">
      <c r="A17" s="53"/>
      <c r="B17" s="53"/>
      <c r="C17" s="53"/>
      <c r="D17" s="53"/>
      <c r="E17" s="53"/>
      <c r="F17" s="53"/>
    </row>
    <row r="18" spans="1:9" ht="15.75" x14ac:dyDescent="0.25">
      <c r="A18" s="121" t="s">
        <v>156</v>
      </c>
      <c r="B18" s="121"/>
      <c r="C18" s="121"/>
      <c r="D18" s="121"/>
      <c r="E18" s="121"/>
      <c r="F18" s="121"/>
      <c r="H18" s="142" t="s">
        <v>157</v>
      </c>
      <c r="I18" s="143"/>
    </row>
    <row r="19" spans="1:9" ht="16.5" thickBot="1" x14ac:dyDescent="0.3">
      <c r="A19" s="54" t="s">
        <v>158</v>
      </c>
      <c r="B19" s="54" t="s">
        <v>159</v>
      </c>
      <c r="C19" s="55" t="s">
        <v>160</v>
      </c>
      <c r="D19" s="146" t="s">
        <v>161</v>
      </c>
      <c r="E19" s="146"/>
      <c r="F19" s="146"/>
      <c r="H19" s="144"/>
      <c r="I19" s="145"/>
    </row>
    <row r="20" spans="1:9" ht="19.149999999999999" customHeight="1" x14ac:dyDescent="0.2">
      <c r="A20" s="56" t="s">
        <v>162</v>
      </c>
      <c r="B20" s="57" t="s">
        <v>163</v>
      </c>
      <c r="C20" s="58" t="s">
        <v>164</v>
      </c>
      <c r="D20" s="134" t="str">
        <f>'Team List'!J6</f>
        <v>858, 3875, 4325, 7220, 7221, 7818, 8285, 9638, 9671, 11399</v>
      </c>
      <c r="E20" s="135"/>
      <c r="F20" s="136"/>
    </row>
    <row r="21" spans="1:9" ht="19.149999999999999" customHeight="1" x14ac:dyDescent="0.2">
      <c r="A21" s="100" t="s">
        <v>165</v>
      </c>
      <c r="B21" s="101" t="s">
        <v>166</v>
      </c>
      <c r="C21" s="102" t="s">
        <v>164</v>
      </c>
      <c r="D21" s="137"/>
      <c r="E21" s="126"/>
      <c r="F21" s="138"/>
    </row>
    <row r="22" spans="1:9" ht="18.75" customHeight="1" thickBot="1" x14ac:dyDescent="0.25">
      <c r="A22" s="59" t="s">
        <v>167</v>
      </c>
      <c r="B22" s="60" t="s">
        <v>168</v>
      </c>
      <c r="C22" s="61" t="s">
        <v>169</v>
      </c>
      <c r="D22" s="139"/>
      <c r="E22" s="140"/>
      <c r="F22" s="141"/>
    </row>
    <row r="23" spans="1:9" ht="16.5" thickBot="1" x14ac:dyDescent="0.3">
      <c r="D23" s="51"/>
      <c r="E23" s="51"/>
      <c r="F23" s="51"/>
    </row>
    <row r="24" spans="1:9" x14ac:dyDescent="0.2">
      <c r="A24" s="56" t="s">
        <v>170</v>
      </c>
      <c r="B24" s="57"/>
      <c r="C24" s="58" t="s">
        <v>164</v>
      </c>
      <c r="D24" s="134" t="str">
        <f>'Team List'!J7</f>
        <v>904, 3620, 4967, 6081, 7256, 7809, 8423, 9566, 9685, 10664</v>
      </c>
      <c r="E24" s="135"/>
      <c r="F24" s="136"/>
    </row>
    <row r="25" spans="1:9" x14ac:dyDescent="0.2">
      <c r="A25" s="100" t="s">
        <v>170</v>
      </c>
      <c r="B25" s="101"/>
      <c r="C25" s="102" t="s">
        <v>169</v>
      </c>
      <c r="D25" s="137"/>
      <c r="E25" s="126"/>
      <c r="F25" s="138"/>
    </row>
    <row r="26" spans="1:9" ht="15.75" thickBot="1" x14ac:dyDescent="0.25">
      <c r="A26" s="59" t="s">
        <v>170</v>
      </c>
      <c r="B26" s="60"/>
      <c r="C26" s="61" t="s">
        <v>169</v>
      </c>
      <c r="D26" s="139"/>
      <c r="E26" s="140"/>
      <c r="F26" s="141"/>
    </row>
    <row r="27" spans="1:9" ht="16.5" thickBot="1" x14ac:dyDescent="0.3">
      <c r="D27" s="51"/>
      <c r="E27" s="51"/>
      <c r="F27" s="51"/>
    </row>
    <row r="28" spans="1:9" x14ac:dyDescent="0.2">
      <c r="A28" s="56" t="s">
        <v>170</v>
      </c>
      <c r="B28" s="57"/>
      <c r="C28" s="58" t="s">
        <v>164</v>
      </c>
      <c r="D28" s="134" t="str">
        <f>'Team List'!J8</f>
        <v>1023, 3234, 5166, 5980, 7289, 7808, 8767, 9549, 9756, 10642</v>
      </c>
      <c r="E28" s="135"/>
      <c r="F28" s="136"/>
    </row>
    <row r="29" spans="1:9" x14ac:dyDescent="0.2">
      <c r="A29" s="100" t="s">
        <v>170</v>
      </c>
      <c r="B29" s="101"/>
      <c r="C29" s="102" t="s">
        <v>164</v>
      </c>
      <c r="D29" s="137"/>
      <c r="E29" s="126"/>
      <c r="F29" s="138"/>
    </row>
    <row r="30" spans="1:9" ht="15.75" thickBot="1" x14ac:dyDescent="0.25">
      <c r="A30" s="59" t="s">
        <v>170</v>
      </c>
      <c r="B30" s="60"/>
      <c r="C30" s="61" t="s">
        <v>169</v>
      </c>
      <c r="D30" s="139"/>
      <c r="E30" s="140"/>
      <c r="F30" s="141"/>
    </row>
    <row r="31" spans="1:9" ht="15.75" thickBot="1" x14ac:dyDescent="0.25"/>
    <row r="32" spans="1:9" x14ac:dyDescent="0.2">
      <c r="A32" s="56" t="s">
        <v>170</v>
      </c>
      <c r="B32" s="57"/>
      <c r="C32" s="58" t="s">
        <v>164</v>
      </c>
      <c r="D32" s="134" t="str">
        <f>'Team List'!J9</f>
        <v>2075, 2771, 5256, 5501, 7656, 7658, 9206, 9208, 10181, 10633</v>
      </c>
      <c r="E32" s="135"/>
      <c r="F32" s="136"/>
    </row>
    <row r="33" spans="1:6" x14ac:dyDescent="0.2">
      <c r="A33" s="100" t="s">
        <v>170</v>
      </c>
      <c r="B33" s="101"/>
      <c r="C33" s="102" t="s">
        <v>169</v>
      </c>
      <c r="D33" s="137"/>
      <c r="E33" s="126"/>
      <c r="F33" s="138"/>
    </row>
    <row r="34" spans="1:6" ht="15.75" thickBot="1" x14ac:dyDescent="0.25">
      <c r="A34" s="59" t="s">
        <v>170</v>
      </c>
      <c r="B34" s="60"/>
      <c r="C34" s="61" t="s">
        <v>169</v>
      </c>
      <c r="D34" s="139"/>
      <c r="E34" s="140"/>
      <c r="F34" s="141"/>
    </row>
    <row r="35" spans="1:6" ht="16.5" thickBot="1" x14ac:dyDescent="0.3">
      <c r="D35" s="51"/>
      <c r="E35" s="51"/>
      <c r="F35" s="51"/>
    </row>
    <row r="36" spans="1:6" x14ac:dyDescent="0.2">
      <c r="A36" s="56" t="s">
        <v>170</v>
      </c>
      <c r="B36" s="57"/>
      <c r="C36" s="58" t="s">
        <v>164</v>
      </c>
      <c r="D36" s="134" t="str">
        <f>'Team List'!J10</f>
        <v/>
      </c>
      <c r="E36" s="135"/>
      <c r="F36" s="136"/>
    </row>
    <row r="37" spans="1:6" x14ac:dyDescent="0.2">
      <c r="A37" s="100" t="s">
        <v>170</v>
      </c>
      <c r="B37" s="101"/>
      <c r="C37" s="102" t="s">
        <v>169</v>
      </c>
      <c r="D37" s="137"/>
      <c r="E37" s="126"/>
      <c r="F37" s="138"/>
    </row>
    <row r="38" spans="1:6" ht="13.5" customHeight="1" thickBot="1" x14ac:dyDescent="0.25">
      <c r="A38" s="59" t="s">
        <v>170</v>
      </c>
      <c r="B38" s="60"/>
      <c r="C38" s="61" t="s">
        <v>169</v>
      </c>
      <c r="D38" s="139"/>
      <c r="E38" s="140"/>
      <c r="F38" s="141"/>
    </row>
    <row r="39" spans="1:6" x14ac:dyDescent="0.2">
      <c r="D39" s="62"/>
      <c r="E39" s="62"/>
      <c r="F39" s="62"/>
    </row>
    <row r="41" spans="1:6" ht="16.5" thickBot="1" x14ac:dyDescent="0.3">
      <c r="A41" s="120" t="s">
        <v>171</v>
      </c>
      <c r="B41" s="120"/>
      <c r="C41" s="120"/>
      <c r="D41" s="120"/>
      <c r="E41" s="120"/>
      <c r="F41" s="120"/>
    </row>
    <row r="42" spans="1:6" x14ac:dyDescent="0.2">
      <c r="A42" s="56" t="s">
        <v>172</v>
      </c>
      <c r="B42" s="57" t="s">
        <v>173</v>
      </c>
      <c r="C42" s="58" t="s">
        <v>164</v>
      </c>
      <c r="D42" s="134" t="str">
        <f>'Team List'!J6</f>
        <v>858, 3875, 4325, 7220, 7221, 7818, 8285, 9638, 9671, 11399</v>
      </c>
      <c r="E42" s="135"/>
      <c r="F42" s="136"/>
    </row>
    <row r="43" spans="1:6" x14ac:dyDescent="0.2">
      <c r="A43" s="100" t="s">
        <v>166</v>
      </c>
      <c r="B43" s="101" t="s">
        <v>174</v>
      </c>
      <c r="C43" s="102" t="s">
        <v>169</v>
      </c>
      <c r="D43" s="137"/>
      <c r="E43" s="126"/>
      <c r="F43" s="138"/>
    </row>
    <row r="44" spans="1:6" ht="15.75" thickBot="1" x14ac:dyDescent="0.25">
      <c r="A44" s="59" t="s">
        <v>175</v>
      </c>
      <c r="B44" s="60" t="s">
        <v>176</v>
      </c>
      <c r="C44" s="61" t="s">
        <v>169</v>
      </c>
      <c r="D44" s="139"/>
      <c r="E44" s="140"/>
      <c r="F44" s="141"/>
    </row>
    <row r="45" spans="1:6" ht="15.75" thickBot="1" x14ac:dyDescent="0.25"/>
    <row r="46" spans="1:6" x14ac:dyDescent="0.2">
      <c r="A46" s="56" t="s">
        <v>170</v>
      </c>
      <c r="B46" s="57"/>
      <c r="C46" s="58" t="s">
        <v>164</v>
      </c>
      <c r="D46" s="134" t="str">
        <f>'Team List'!J7</f>
        <v>904, 3620, 4967, 6081, 7256, 7809, 8423, 9566, 9685, 10664</v>
      </c>
      <c r="E46" s="135"/>
      <c r="F46" s="136"/>
    </row>
    <row r="47" spans="1:6" x14ac:dyDescent="0.2">
      <c r="A47" s="100" t="s">
        <v>170</v>
      </c>
      <c r="B47" s="101"/>
      <c r="C47" s="102" t="s">
        <v>164</v>
      </c>
      <c r="D47" s="137"/>
      <c r="E47" s="126"/>
      <c r="F47" s="138"/>
    </row>
    <row r="48" spans="1:6" ht="15.75" thickBot="1" x14ac:dyDescent="0.25">
      <c r="A48" s="59" t="s">
        <v>170</v>
      </c>
      <c r="B48" s="60"/>
      <c r="C48" s="61" t="s">
        <v>169</v>
      </c>
      <c r="D48" s="139"/>
      <c r="E48" s="140"/>
      <c r="F48" s="141"/>
    </row>
    <row r="49" spans="1:10" ht="15.75" thickBot="1" x14ac:dyDescent="0.25"/>
    <row r="50" spans="1:10" x14ac:dyDescent="0.2">
      <c r="A50" s="56" t="s">
        <v>170</v>
      </c>
      <c r="B50" s="57"/>
      <c r="C50" s="58" t="s">
        <v>164</v>
      </c>
      <c r="D50" s="134" t="str">
        <f>'Team List'!J8</f>
        <v>1023, 3234, 5166, 5980, 7289, 7808, 8767, 9549, 9756, 10642</v>
      </c>
      <c r="E50" s="135"/>
      <c r="F50" s="136"/>
    </row>
    <row r="51" spans="1:10" x14ac:dyDescent="0.2">
      <c r="A51" s="100" t="s">
        <v>170</v>
      </c>
      <c r="B51" s="101"/>
      <c r="C51" s="102" t="s">
        <v>164</v>
      </c>
      <c r="D51" s="137"/>
      <c r="E51" s="126"/>
      <c r="F51" s="138"/>
    </row>
    <row r="52" spans="1:10" ht="15.75" thickBot="1" x14ac:dyDescent="0.25">
      <c r="A52" s="59" t="s">
        <v>170</v>
      </c>
      <c r="B52" s="60"/>
      <c r="C52" s="61" t="s">
        <v>169</v>
      </c>
      <c r="D52" s="139"/>
      <c r="E52" s="140"/>
      <c r="F52" s="141"/>
    </row>
    <row r="53" spans="1:10" ht="15.75" thickBot="1" x14ac:dyDescent="0.25"/>
    <row r="54" spans="1:10" x14ac:dyDescent="0.2">
      <c r="A54" s="56" t="s">
        <v>170</v>
      </c>
      <c r="B54" s="57"/>
      <c r="C54" s="58" t="s">
        <v>164</v>
      </c>
      <c r="D54" s="134" t="str">
        <f>'Team List'!J9</f>
        <v>2075, 2771, 5256, 5501, 7656, 7658, 9206, 9208, 10181, 10633</v>
      </c>
      <c r="E54" s="135"/>
      <c r="F54" s="136"/>
    </row>
    <row r="55" spans="1:10" x14ac:dyDescent="0.2">
      <c r="A55" s="100" t="s">
        <v>170</v>
      </c>
      <c r="B55" s="101"/>
      <c r="C55" s="102" t="s">
        <v>169</v>
      </c>
      <c r="D55" s="137"/>
      <c r="E55" s="126"/>
      <c r="F55" s="138"/>
    </row>
    <row r="56" spans="1:10" ht="15.75" thickBot="1" x14ac:dyDescent="0.25">
      <c r="A56" s="59" t="s">
        <v>170</v>
      </c>
      <c r="B56" s="60"/>
      <c r="C56" s="61" t="s">
        <v>169</v>
      </c>
      <c r="D56" s="139"/>
      <c r="E56" s="140"/>
      <c r="F56" s="141"/>
    </row>
    <row r="57" spans="1:10" ht="15.75" thickBot="1" x14ac:dyDescent="0.25"/>
    <row r="58" spans="1:10" x14ac:dyDescent="0.2">
      <c r="A58" s="56" t="s">
        <v>170</v>
      </c>
      <c r="B58" s="57"/>
      <c r="C58" s="58" t="s">
        <v>164</v>
      </c>
      <c r="D58" s="134" t="str">
        <f>'Team List'!J10</f>
        <v/>
      </c>
      <c r="E58" s="135"/>
      <c r="F58" s="136"/>
    </row>
    <row r="59" spans="1:10" x14ac:dyDescent="0.2">
      <c r="A59" s="100" t="s">
        <v>170</v>
      </c>
      <c r="B59" s="101"/>
      <c r="C59" s="102" t="s">
        <v>169</v>
      </c>
      <c r="D59" s="137"/>
      <c r="E59" s="126"/>
      <c r="F59" s="138"/>
    </row>
    <row r="60" spans="1:10" ht="15.75" thickBot="1" x14ac:dyDescent="0.25">
      <c r="A60" s="59" t="s">
        <v>170</v>
      </c>
      <c r="B60" s="60"/>
      <c r="C60" s="61" t="s">
        <v>169</v>
      </c>
      <c r="D60" s="139"/>
      <c r="E60" s="140"/>
      <c r="F60" s="141"/>
    </row>
    <row r="62" spans="1:10" ht="16.5" thickBot="1" x14ac:dyDescent="0.3">
      <c r="D62" s="51"/>
      <c r="E62" s="51"/>
      <c r="F62" s="51"/>
    </row>
    <row r="63" spans="1:10" ht="16.5" thickBot="1" x14ac:dyDescent="0.3">
      <c r="A63" s="161" t="s">
        <v>177</v>
      </c>
      <c r="B63" s="183"/>
      <c r="C63" s="183"/>
      <c r="D63" s="183"/>
      <c r="E63" s="183"/>
      <c r="F63" s="162"/>
    </row>
    <row r="64" spans="1:10" ht="15.75" x14ac:dyDescent="0.25">
      <c r="A64" s="63" t="s">
        <v>158</v>
      </c>
      <c r="B64" s="63" t="s">
        <v>159</v>
      </c>
      <c r="C64" s="131" t="s">
        <v>161</v>
      </c>
      <c r="D64" s="132"/>
      <c r="E64" s="132"/>
      <c r="F64" s="133"/>
      <c r="J64" s="64"/>
    </row>
    <row r="65" spans="1:6" x14ac:dyDescent="0.2">
      <c r="A65" s="65"/>
      <c r="B65" s="65"/>
      <c r="C65" s="122" t="s">
        <v>178</v>
      </c>
      <c r="D65" s="123"/>
      <c r="E65" s="123"/>
      <c r="F65" s="124"/>
    </row>
    <row r="66" spans="1:6" x14ac:dyDescent="0.2">
      <c r="A66" s="65"/>
      <c r="B66" s="65"/>
      <c r="C66" s="125"/>
      <c r="D66" s="126"/>
      <c r="E66" s="126"/>
      <c r="F66" s="127"/>
    </row>
    <row r="67" spans="1:6" ht="30.75" customHeight="1" x14ac:dyDescent="0.2">
      <c r="A67" s="65"/>
      <c r="B67" s="65"/>
      <c r="C67" s="128"/>
      <c r="D67" s="129"/>
      <c r="E67" s="129"/>
      <c r="F67" s="130"/>
    </row>
    <row r="68" spans="1:6" ht="15.75" thickBot="1" x14ac:dyDescent="0.25"/>
    <row r="69" spans="1:6" ht="16.5" thickBot="1" x14ac:dyDescent="0.25">
      <c r="A69" s="180" t="s">
        <v>179</v>
      </c>
      <c r="B69" s="181"/>
      <c r="C69" s="181"/>
      <c r="D69" s="181"/>
      <c r="E69" s="181"/>
      <c r="F69" s="182"/>
    </row>
    <row r="70" spans="1:6" ht="15.75" x14ac:dyDescent="0.25">
      <c r="A70" s="63" t="s">
        <v>158</v>
      </c>
      <c r="B70" s="63" t="s">
        <v>159</v>
      </c>
      <c r="C70" s="131" t="s">
        <v>180</v>
      </c>
      <c r="D70" s="132"/>
      <c r="E70" s="132"/>
      <c r="F70" s="133"/>
    </row>
    <row r="71" spans="1:6" x14ac:dyDescent="0.2">
      <c r="A71" s="65"/>
      <c r="B71" s="65"/>
      <c r="C71" s="122" t="s">
        <v>181</v>
      </c>
      <c r="D71" s="123"/>
      <c r="E71" s="123"/>
      <c r="F71" s="124"/>
    </row>
    <row r="72" spans="1:6" x14ac:dyDescent="0.2">
      <c r="A72" s="65"/>
      <c r="B72" s="65"/>
      <c r="C72" s="125"/>
      <c r="D72" s="126"/>
      <c r="E72" s="126"/>
      <c r="F72" s="127"/>
    </row>
    <row r="73" spans="1:6" ht="30" customHeight="1" x14ac:dyDescent="0.2">
      <c r="A73" s="65"/>
      <c r="B73" s="65"/>
      <c r="C73" s="128"/>
      <c r="D73" s="129"/>
      <c r="E73" s="129"/>
      <c r="F73" s="130"/>
    </row>
    <row r="74" spans="1:6" ht="24.75" customHeight="1" thickBot="1" x14ac:dyDescent="0.25"/>
    <row r="75" spans="1:6" ht="15.75" thickBot="1" x14ac:dyDescent="0.25">
      <c r="A75" s="149" t="s">
        <v>182</v>
      </c>
      <c r="B75" s="150"/>
      <c r="C75" s="150"/>
      <c r="D75" s="150"/>
      <c r="E75" s="150"/>
      <c r="F75" s="151"/>
    </row>
    <row r="76" spans="1:6" ht="15.75" x14ac:dyDescent="0.2">
      <c r="A76" s="63" t="s">
        <v>158</v>
      </c>
      <c r="B76" s="63" t="s">
        <v>159</v>
      </c>
      <c r="C76" s="152"/>
      <c r="D76" s="153"/>
      <c r="E76" s="153"/>
      <c r="F76" s="154"/>
    </row>
    <row r="77" spans="1:6" x14ac:dyDescent="0.2">
      <c r="A77" s="65"/>
      <c r="B77" s="65"/>
      <c r="C77" s="155"/>
      <c r="D77" s="156"/>
      <c r="E77" s="156"/>
      <c r="F77" s="157"/>
    </row>
    <row r="78" spans="1:6" x14ac:dyDescent="0.2">
      <c r="A78" s="65"/>
      <c r="B78" s="65"/>
      <c r="C78" s="155"/>
      <c r="D78" s="156"/>
      <c r="E78" s="156"/>
      <c r="F78" s="157"/>
    </row>
    <row r="79" spans="1:6" x14ac:dyDescent="0.2">
      <c r="A79" s="65"/>
      <c r="B79" s="65"/>
      <c r="C79" s="158"/>
      <c r="D79" s="159"/>
      <c r="E79" s="159"/>
      <c r="F79" s="160"/>
    </row>
    <row r="80" spans="1:6" ht="32.25" customHeight="1" x14ac:dyDescent="0.2">
      <c r="A80" s="165" t="s">
        <v>183</v>
      </c>
      <c r="B80" s="165"/>
      <c r="C80" s="165"/>
      <c r="D80" s="165"/>
      <c r="E80" s="165"/>
      <c r="F80" s="165"/>
    </row>
    <row r="82" spans="1:2" ht="15.75" thickBot="1" x14ac:dyDescent="0.25"/>
    <row r="83" spans="1:2" ht="16.5" thickBot="1" x14ac:dyDescent="0.3">
      <c r="A83" s="161" t="s">
        <v>184</v>
      </c>
      <c r="B83" s="162"/>
    </row>
    <row r="84" spans="1:2" x14ac:dyDescent="0.2">
      <c r="A84" s="147" t="s">
        <v>185</v>
      </c>
      <c r="B84" s="148"/>
    </row>
    <row r="85" spans="1:2" ht="35.25" customHeight="1" x14ac:dyDescent="0.2">
      <c r="A85" s="163" t="s">
        <v>186</v>
      </c>
      <c r="B85" s="164"/>
    </row>
    <row r="86" spans="1:2" x14ac:dyDescent="0.2">
      <c r="A86" s="147" t="s">
        <v>187</v>
      </c>
      <c r="B86" s="148"/>
    </row>
    <row r="87" spans="1:2" x14ac:dyDescent="0.2">
      <c r="A87" s="107" t="s">
        <v>188</v>
      </c>
      <c r="B87" s="108"/>
    </row>
    <row r="88" spans="1:2" x14ac:dyDescent="0.2">
      <c r="A88" s="109" t="s">
        <v>141</v>
      </c>
      <c r="B88" s="110"/>
    </row>
    <row r="89" spans="1:2" x14ac:dyDescent="0.2">
      <c r="A89" s="111" t="s">
        <v>151</v>
      </c>
      <c r="B89" s="112"/>
    </row>
    <row r="90" spans="1:2" x14ac:dyDescent="0.2">
      <c r="A90" s="109" t="s">
        <v>189</v>
      </c>
      <c r="B90" s="110"/>
    </row>
    <row r="91" spans="1:2" x14ac:dyDescent="0.2">
      <c r="A91" s="109" t="s">
        <v>190</v>
      </c>
      <c r="B91" s="110"/>
    </row>
    <row r="92" spans="1:2" x14ac:dyDescent="0.2">
      <c r="A92" s="109" t="s">
        <v>153</v>
      </c>
      <c r="B92" s="110"/>
    </row>
    <row r="93" spans="1:2" x14ac:dyDescent="0.2">
      <c r="A93" s="109" t="s">
        <v>191</v>
      </c>
      <c r="B93" s="110"/>
    </row>
    <row r="94" spans="1:2" x14ac:dyDescent="0.2">
      <c r="A94" s="109" t="s">
        <v>192</v>
      </c>
      <c r="B94" s="110"/>
    </row>
    <row r="95" spans="1:2" x14ac:dyDescent="0.2">
      <c r="A95" s="107" t="s">
        <v>193</v>
      </c>
      <c r="B95" s="108"/>
    </row>
    <row r="96" spans="1:2" x14ac:dyDescent="0.2">
      <c r="A96" s="109" t="s">
        <v>194</v>
      </c>
      <c r="B96" s="110"/>
    </row>
    <row r="97" spans="1:19" x14ac:dyDescent="0.2">
      <c r="A97" s="107" t="s">
        <v>148</v>
      </c>
      <c r="B97" s="108"/>
    </row>
    <row r="98" spans="1:19" x14ac:dyDescent="0.2">
      <c r="A98" s="107" t="s">
        <v>195</v>
      </c>
      <c r="B98" s="108"/>
    </row>
    <row r="99" spans="1:19" s="49" customFormat="1" x14ac:dyDescent="0.2">
      <c r="A99" s="109" t="s">
        <v>196</v>
      </c>
      <c r="B99" s="110"/>
      <c r="G99" s="1"/>
      <c r="H99" s="1"/>
      <c r="I99" s="1"/>
      <c r="J99" s="1"/>
      <c r="K99" s="1"/>
      <c r="L99" s="1"/>
      <c r="M99" s="1"/>
      <c r="N99" s="1"/>
      <c r="O99" s="1"/>
      <c r="P99" s="1"/>
      <c r="Q99" s="1"/>
      <c r="R99" s="1"/>
      <c r="S99" s="1"/>
    </row>
    <row r="100" spans="1:19" s="49" customFormat="1" x14ac:dyDescent="0.2">
      <c r="A100" s="107" t="s">
        <v>197</v>
      </c>
      <c r="B100" s="108"/>
      <c r="G100" s="1"/>
      <c r="H100" s="1"/>
      <c r="I100" s="1"/>
      <c r="J100" s="1"/>
      <c r="K100" s="1"/>
      <c r="L100" s="1"/>
      <c r="M100" s="1"/>
      <c r="N100" s="1"/>
      <c r="O100" s="1"/>
      <c r="P100" s="1"/>
      <c r="Q100" s="1"/>
      <c r="R100" s="1"/>
      <c r="S100" s="1"/>
    </row>
    <row r="101" spans="1:19" s="49" customFormat="1" x14ac:dyDescent="0.2">
      <c r="A101" s="109" t="s">
        <v>147</v>
      </c>
      <c r="B101" s="110"/>
      <c r="G101" s="1"/>
      <c r="H101" s="1"/>
      <c r="I101" s="1"/>
      <c r="J101" s="1"/>
      <c r="K101" s="1"/>
      <c r="L101" s="1"/>
      <c r="M101" s="1"/>
      <c r="N101" s="1"/>
      <c r="O101" s="1"/>
      <c r="P101" s="1"/>
      <c r="Q101" s="1"/>
      <c r="R101" s="1"/>
      <c r="S101" s="1"/>
    </row>
    <row r="102" spans="1:19" s="49" customFormat="1" x14ac:dyDescent="0.2">
      <c r="A102" s="109" t="s">
        <v>198</v>
      </c>
      <c r="B102" s="110"/>
      <c r="G102" s="1"/>
      <c r="H102" s="1"/>
      <c r="I102" s="1"/>
      <c r="J102" s="1"/>
      <c r="K102" s="1"/>
      <c r="L102" s="1"/>
      <c r="M102" s="1"/>
      <c r="N102" s="1"/>
      <c r="O102" s="1"/>
      <c r="P102" s="1"/>
      <c r="Q102" s="1"/>
      <c r="R102" s="1"/>
      <c r="S102" s="1"/>
    </row>
    <row r="103" spans="1:19" s="49" customFormat="1" ht="15.75" thickBot="1" x14ac:dyDescent="0.25">
      <c r="A103" s="113" t="s">
        <v>199</v>
      </c>
      <c r="B103" s="114"/>
      <c r="G103" s="1"/>
      <c r="H103" s="1"/>
      <c r="I103" s="1"/>
      <c r="J103" s="1"/>
      <c r="K103" s="1"/>
      <c r="L103" s="1"/>
      <c r="M103" s="1"/>
      <c r="N103" s="1"/>
      <c r="O103" s="1"/>
      <c r="P103" s="1"/>
      <c r="Q103" s="1"/>
      <c r="R103" s="1"/>
      <c r="S103" s="1"/>
    </row>
    <row r="104" spans="1:19" s="49" customFormat="1" x14ac:dyDescent="0.2">
      <c r="G104" s="1"/>
      <c r="H104" s="1"/>
      <c r="I104" s="1"/>
      <c r="J104" s="1"/>
      <c r="K104" s="1"/>
      <c r="L104" s="1"/>
      <c r="M104" s="1"/>
      <c r="N104" s="1"/>
      <c r="O104" s="1"/>
      <c r="P104" s="1"/>
      <c r="Q104" s="1"/>
      <c r="R104" s="1"/>
      <c r="S104" s="1"/>
    </row>
    <row r="105" spans="1:19" s="49" customFormat="1" x14ac:dyDescent="0.2">
      <c r="G105" s="1"/>
      <c r="H105" s="1"/>
      <c r="I105" s="1"/>
      <c r="J105" s="1"/>
      <c r="K105" s="1"/>
      <c r="L105" s="1"/>
      <c r="M105" s="1"/>
      <c r="N105" s="1"/>
      <c r="O105" s="1"/>
      <c r="P105" s="1"/>
      <c r="Q105" s="1"/>
      <c r="R105" s="1"/>
      <c r="S105" s="1"/>
    </row>
    <row r="106" spans="1:19" s="49" customFormat="1" x14ac:dyDescent="0.2">
      <c r="G106" s="1"/>
      <c r="H106" s="1"/>
      <c r="I106" s="1"/>
      <c r="J106" s="1"/>
      <c r="K106" s="1"/>
      <c r="L106" s="1"/>
      <c r="M106" s="1"/>
      <c r="N106" s="1"/>
      <c r="O106" s="1"/>
      <c r="P106" s="1"/>
      <c r="Q106" s="1"/>
      <c r="R106" s="1"/>
      <c r="S106" s="1"/>
    </row>
    <row r="107" spans="1:19" s="49" customFormat="1" x14ac:dyDescent="0.2">
      <c r="G107" s="1"/>
      <c r="H107" s="1"/>
      <c r="I107" s="1"/>
      <c r="J107" s="1"/>
      <c r="K107" s="1"/>
      <c r="L107" s="1"/>
      <c r="M107" s="1"/>
      <c r="N107" s="1"/>
      <c r="O107" s="1"/>
      <c r="P107" s="1"/>
      <c r="Q107" s="1"/>
      <c r="R107" s="1"/>
      <c r="S107" s="1"/>
    </row>
  </sheetData>
  <mergeCells count="64">
    <mergeCell ref="A69:F69"/>
    <mergeCell ref="D32:F34"/>
    <mergeCell ref="D36:F38"/>
    <mergeCell ref="D42:F44"/>
    <mergeCell ref="D46:F48"/>
    <mergeCell ref="D50:F52"/>
    <mergeCell ref="D54:F56"/>
    <mergeCell ref="A63:F63"/>
    <mergeCell ref="A10:B10"/>
    <mergeCell ref="A11:B11"/>
    <mergeCell ref="A12:B12"/>
    <mergeCell ref="A13:B13"/>
    <mergeCell ref="D28:F30"/>
    <mergeCell ref="A16:F16"/>
    <mergeCell ref="A8:B8"/>
    <mergeCell ref="H8:I8"/>
    <mergeCell ref="A4:B4"/>
    <mergeCell ref="H4:I4"/>
    <mergeCell ref="A6:B6"/>
    <mergeCell ref="H6:I6"/>
    <mergeCell ref="A7:B7"/>
    <mergeCell ref="H7:I7"/>
    <mergeCell ref="A94:B94"/>
    <mergeCell ref="A86:B86"/>
    <mergeCell ref="C71:F73"/>
    <mergeCell ref="C70:F70"/>
    <mergeCell ref="A75:F75"/>
    <mergeCell ref="C76:F79"/>
    <mergeCell ref="A83:B83"/>
    <mergeCell ref="A84:B84"/>
    <mergeCell ref="A85:B85"/>
    <mergeCell ref="A80:F80"/>
    <mergeCell ref="A2:J2"/>
    <mergeCell ref="A9:B9"/>
    <mergeCell ref="A41:F41"/>
    <mergeCell ref="A18:F18"/>
    <mergeCell ref="C65:F67"/>
    <mergeCell ref="C64:F64"/>
    <mergeCell ref="D58:F60"/>
    <mergeCell ref="H18:I19"/>
    <mergeCell ref="D19:F19"/>
    <mergeCell ref="D20:F22"/>
    <mergeCell ref="D24:F26"/>
    <mergeCell ref="H12:I12"/>
    <mergeCell ref="H11:I11"/>
    <mergeCell ref="H10:I10"/>
    <mergeCell ref="H9:I9"/>
    <mergeCell ref="H13:I13"/>
    <mergeCell ref="A95:B95"/>
    <mergeCell ref="A87:B87"/>
    <mergeCell ref="A88:B88"/>
    <mergeCell ref="A89:B89"/>
    <mergeCell ref="A103:B103"/>
    <mergeCell ref="A102:B102"/>
    <mergeCell ref="A101:B101"/>
    <mergeCell ref="A100:B100"/>
    <mergeCell ref="A99:B99"/>
    <mergeCell ref="A98:B98"/>
    <mergeCell ref="A97:B97"/>
    <mergeCell ref="A96:B96"/>
    <mergeCell ref="A90:B90"/>
    <mergeCell ref="A91:B91"/>
    <mergeCell ref="A92:B92"/>
    <mergeCell ref="A93:B9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FCA54-0529-4E0E-9FEC-8CB1D8AF54D2}">
  <sheetPr>
    <tabColor rgb="FF92D050"/>
    <pageSetUpPr fitToPage="1"/>
  </sheetPr>
  <dimension ref="A1:X143"/>
  <sheetViews>
    <sheetView zoomScale="70" zoomScaleNormal="70" workbookViewId="0">
      <pane xSplit="4" ySplit="5" topLeftCell="I6" activePane="bottomRight" state="frozen"/>
      <selection pane="topRight" activeCell="E1" sqref="E1"/>
      <selection pane="bottomLeft" activeCell="A6" sqref="A6"/>
      <selection pane="bottomRight" activeCell="U59" sqref="U59"/>
    </sheetView>
  </sheetViews>
  <sheetFormatPr defaultRowHeight="15" x14ac:dyDescent="0.2"/>
  <cols>
    <col min="1" max="1" width="9.140625" style="1"/>
    <col min="2" max="2" width="21.7109375" style="1" customWidth="1"/>
    <col min="3" max="3" width="2.5703125" style="1" customWidth="1"/>
    <col min="4" max="4" width="8.85546875" style="49" customWidth="1"/>
    <col min="5" max="5" width="22.7109375" style="1" customWidth="1"/>
    <col min="6" max="6" width="13.7109375" style="13" customWidth="1"/>
    <col min="7" max="7" width="16.7109375" style="13" customWidth="1"/>
    <col min="8" max="15" width="13.7109375" style="13" customWidth="1"/>
    <col min="16" max="16" width="15.140625" style="13" customWidth="1"/>
    <col min="17" max="19" width="13.7109375" style="13" customWidth="1"/>
    <col min="20" max="16384" width="9.140625" style="13"/>
  </cols>
  <sheetData>
    <row r="1" spans="1:24" s="1" customFormat="1" ht="36.75" customHeight="1" x14ac:dyDescent="0.2">
      <c r="A1" s="195" t="s">
        <v>53</v>
      </c>
      <c r="B1" s="196"/>
      <c r="C1" s="196"/>
      <c r="D1" s="196"/>
      <c r="E1" s="196"/>
      <c r="F1" s="196"/>
      <c r="G1" s="196"/>
      <c r="H1" s="196"/>
      <c r="I1" s="196"/>
      <c r="J1" s="196"/>
      <c r="K1" s="196"/>
      <c r="L1" s="196"/>
      <c r="M1" s="196"/>
      <c r="N1" s="196"/>
      <c r="O1" s="196"/>
      <c r="P1" s="196"/>
      <c r="Q1" s="196"/>
      <c r="R1" s="196"/>
      <c r="S1" s="196"/>
    </row>
    <row r="2" spans="1:24" s="1" customFormat="1" ht="15.75" thickBot="1" x14ac:dyDescent="0.25">
      <c r="B2" s="209"/>
      <c r="C2" s="209"/>
      <c r="D2" s="209"/>
      <c r="E2" s="209"/>
    </row>
    <row r="3" spans="1:24" s="1" customFormat="1" ht="16.5" thickBot="1" x14ac:dyDescent="0.25">
      <c r="B3" s="209"/>
      <c r="C3" s="209"/>
      <c r="D3" s="209"/>
      <c r="E3" s="209"/>
      <c r="F3" s="82" t="s">
        <v>200</v>
      </c>
      <c r="G3" s="82" t="s">
        <v>200</v>
      </c>
      <c r="H3" s="82" t="s">
        <v>200</v>
      </c>
      <c r="I3" s="85" t="s">
        <v>201</v>
      </c>
      <c r="J3" s="85" t="s">
        <v>201</v>
      </c>
      <c r="K3" s="85" t="s">
        <v>201</v>
      </c>
      <c r="L3" s="85" t="s">
        <v>201</v>
      </c>
      <c r="M3" s="85" t="s">
        <v>201</v>
      </c>
      <c r="N3" s="85" t="s">
        <v>201</v>
      </c>
      <c r="O3" s="85" t="s">
        <v>201</v>
      </c>
      <c r="P3" s="82" t="s">
        <v>200</v>
      </c>
      <c r="Q3" s="82" t="s">
        <v>200</v>
      </c>
      <c r="R3" s="85" t="s">
        <v>201</v>
      </c>
      <c r="S3" s="82" t="s">
        <v>200</v>
      </c>
    </row>
    <row r="4" spans="1:24" s="1" customFormat="1" ht="36.75" customHeight="1" thickBot="1" x14ac:dyDescent="0.25">
      <c r="D4" s="49"/>
      <c r="F4" s="83" t="s">
        <v>202</v>
      </c>
      <c r="G4" s="81" t="s">
        <v>202</v>
      </c>
      <c r="H4" s="81" t="s">
        <v>202</v>
      </c>
      <c r="I4" s="81" t="s">
        <v>203</v>
      </c>
      <c r="J4" s="81" t="s">
        <v>204</v>
      </c>
      <c r="K4" s="81" t="s">
        <v>204</v>
      </c>
      <c r="L4" s="81" t="s">
        <v>204</v>
      </c>
      <c r="M4" s="81" t="s">
        <v>204</v>
      </c>
      <c r="N4" s="81" t="s">
        <v>204</v>
      </c>
      <c r="O4" s="81" t="s">
        <v>204</v>
      </c>
      <c r="P4" s="81" t="s">
        <v>202</v>
      </c>
      <c r="Q4" s="81" t="s">
        <v>203</v>
      </c>
      <c r="R4" s="81" t="s">
        <v>203</v>
      </c>
      <c r="S4" s="81" t="s">
        <v>202</v>
      </c>
    </row>
    <row r="5" spans="1:24" s="1" customFormat="1" ht="75.75" thickBot="1" x14ac:dyDescent="0.25">
      <c r="B5" s="66" t="s">
        <v>205</v>
      </c>
      <c r="C5" s="67"/>
      <c r="D5" s="68" t="s">
        <v>206</v>
      </c>
      <c r="E5" s="66" t="s">
        <v>207</v>
      </c>
      <c r="F5" s="84" t="s">
        <v>145</v>
      </c>
      <c r="G5" s="84" t="s">
        <v>143</v>
      </c>
      <c r="H5" s="84" t="s">
        <v>153</v>
      </c>
      <c r="I5" s="84" t="s">
        <v>208</v>
      </c>
      <c r="J5" s="84" t="s">
        <v>142</v>
      </c>
      <c r="K5" s="84" t="s">
        <v>209</v>
      </c>
      <c r="L5" s="84" t="s">
        <v>152</v>
      </c>
      <c r="M5" s="84" t="s">
        <v>210</v>
      </c>
      <c r="N5" s="84" t="s">
        <v>195</v>
      </c>
      <c r="O5" s="84" t="s">
        <v>146</v>
      </c>
      <c r="P5" s="84" t="s">
        <v>197</v>
      </c>
      <c r="Q5" s="84" t="s">
        <v>147</v>
      </c>
      <c r="R5" s="84" t="s">
        <v>211</v>
      </c>
      <c r="S5" s="84" t="s">
        <v>141</v>
      </c>
      <c r="T5" s="6"/>
      <c r="V5" s="6"/>
      <c r="X5" s="6"/>
    </row>
    <row r="6" spans="1:24" s="1" customFormat="1" ht="15" customHeight="1" thickBot="1" x14ac:dyDescent="0.25">
      <c r="A6" s="75"/>
      <c r="B6" s="73"/>
      <c r="C6" s="73"/>
      <c r="D6" s="49"/>
    </row>
    <row r="7" spans="1:24" s="1" customFormat="1" ht="15" customHeight="1" thickBot="1" x14ac:dyDescent="0.25">
      <c r="A7" s="210" t="s">
        <v>212</v>
      </c>
      <c r="B7" s="70"/>
      <c r="C7" s="70"/>
      <c r="D7" s="49"/>
      <c r="F7" s="85" t="s">
        <v>213</v>
      </c>
      <c r="G7" s="85" t="s">
        <v>213</v>
      </c>
      <c r="H7" s="85" t="s">
        <v>213</v>
      </c>
      <c r="I7" s="85" t="s">
        <v>213</v>
      </c>
      <c r="J7" s="86" t="s">
        <v>200</v>
      </c>
      <c r="K7" s="86" t="s">
        <v>200</v>
      </c>
      <c r="L7" s="86" t="s">
        <v>200</v>
      </c>
      <c r="M7" s="86" t="s">
        <v>200</v>
      </c>
      <c r="N7" s="86" t="s">
        <v>200</v>
      </c>
      <c r="O7" s="86" t="s">
        <v>200</v>
      </c>
      <c r="P7" s="85" t="s">
        <v>213</v>
      </c>
      <c r="Q7" s="85" t="s">
        <v>213</v>
      </c>
      <c r="R7" s="85" t="s">
        <v>213</v>
      </c>
      <c r="S7" s="85" t="s">
        <v>213</v>
      </c>
    </row>
    <row r="8" spans="1:24" ht="19.899999999999999" customHeight="1" thickBot="1" x14ac:dyDescent="0.3">
      <c r="A8" s="211"/>
      <c r="B8" s="103" t="str">
        <f>'Judge Pairings - Separate Judge'!A20</f>
        <v>Allen</v>
      </c>
      <c r="C8" s="76"/>
      <c r="D8" s="69"/>
      <c r="E8" s="105"/>
      <c r="F8" s="194"/>
      <c r="G8" s="194"/>
      <c r="H8" s="194"/>
      <c r="I8" s="194"/>
      <c r="J8" s="197" t="s">
        <v>200</v>
      </c>
      <c r="K8" s="197" t="s">
        <v>200</v>
      </c>
      <c r="L8" s="197" t="s">
        <v>200</v>
      </c>
      <c r="M8" s="197" t="s">
        <v>200</v>
      </c>
      <c r="N8" s="197" t="s">
        <v>200</v>
      </c>
      <c r="O8" s="197" t="s">
        <v>200</v>
      </c>
      <c r="P8" s="194"/>
      <c r="Q8" s="194"/>
      <c r="R8" s="194"/>
      <c r="S8" s="194"/>
      <c r="T8" s="1"/>
    </row>
    <row r="9" spans="1:24" ht="19.899999999999999" customHeight="1" thickBot="1" x14ac:dyDescent="0.3">
      <c r="A9" s="211"/>
      <c r="B9" s="103" t="str">
        <f>'Judge Pairings - Separate Judge'!A21</f>
        <v>Sally</v>
      </c>
      <c r="C9" s="7"/>
      <c r="D9" s="69"/>
      <c r="E9" s="105"/>
      <c r="F9" s="194"/>
      <c r="G9" s="194"/>
      <c r="H9" s="194"/>
      <c r="I9" s="194"/>
      <c r="J9" s="198"/>
      <c r="K9" s="198"/>
      <c r="L9" s="198"/>
      <c r="M9" s="198"/>
      <c r="N9" s="198"/>
      <c r="O9" s="198"/>
      <c r="P9" s="194"/>
      <c r="Q9" s="194"/>
      <c r="R9" s="194"/>
      <c r="S9" s="194"/>
      <c r="T9" s="1"/>
    </row>
    <row r="10" spans="1:24" ht="16.5" thickBot="1" x14ac:dyDescent="0.3">
      <c r="A10" s="211"/>
      <c r="B10" s="103" t="str">
        <f>'Judge Pairings - Separate Judge'!A22</f>
        <v>Meganne</v>
      </c>
      <c r="C10" s="77"/>
      <c r="D10" s="69"/>
      <c r="E10" s="105"/>
      <c r="F10" s="194"/>
      <c r="G10" s="194"/>
      <c r="H10" s="194"/>
      <c r="I10" s="194"/>
      <c r="J10" s="198"/>
      <c r="K10" s="198"/>
      <c r="L10" s="198"/>
      <c r="M10" s="198"/>
      <c r="N10" s="198"/>
      <c r="O10" s="198"/>
      <c r="P10" s="194"/>
      <c r="Q10" s="194"/>
      <c r="R10" s="194"/>
      <c r="S10" s="194"/>
      <c r="T10" s="1"/>
    </row>
    <row r="11" spans="1:24" ht="15" customHeight="1" thickBot="1" x14ac:dyDescent="0.3">
      <c r="A11" s="211"/>
      <c r="B11" s="7"/>
      <c r="C11" s="7"/>
      <c r="D11" s="71"/>
      <c r="E11" s="193" t="s">
        <v>214</v>
      </c>
      <c r="F11" s="194"/>
      <c r="G11" s="194"/>
      <c r="H11" s="194"/>
      <c r="I11" s="194"/>
      <c r="J11" s="198"/>
      <c r="K11" s="198"/>
      <c r="L11" s="198"/>
      <c r="M11" s="198"/>
      <c r="N11" s="198"/>
      <c r="O11" s="198"/>
      <c r="P11" s="194"/>
      <c r="Q11" s="194"/>
      <c r="R11" s="194"/>
      <c r="S11" s="194"/>
      <c r="T11" s="1"/>
    </row>
    <row r="12" spans="1:24" ht="15" customHeight="1" thickBot="1" x14ac:dyDescent="0.3">
      <c r="A12" s="211"/>
      <c r="B12" s="7"/>
      <c r="C12" s="7"/>
      <c r="D12" s="71"/>
      <c r="E12" s="193"/>
      <c r="F12" s="194"/>
      <c r="G12" s="194"/>
      <c r="H12" s="194"/>
      <c r="I12" s="194"/>
      <c r="J12" s="199"/>
      <c r="K12" s="199"/>
      <c r="L12" s="199"/>
      <c r="M12" s="199"/>
      <c r="N12" s="199"/>
      <c r="O12" s="199"/>
      <c r="P12" s="194"/>
      <c r="Q12" s="194"/>
      <c r="R12" s="194"/>
      <c r="S12" s="194"/>
      <c r="T12" s="1"/>
    </row>
    <row r="13" spans="1:24" ht="15" customHeight="1" x14ac:dyDescent="0.25">
      <c r="A13" s="211"/>
      <c r="B13" s="7"/>
      <c r="C13" s="7"/>
      <c r="D13" s="71"/>
      <c r="E13" s="7"/>
      <c r="F13" s="2"/>
      <c r="G13" s="2"/>
      <c r="H13" s="2"/>
      <c r="I13" s="2"/>
      <c r="J13" s="20"/>
      <c r="K13" s="20"/>
      <c r="L13" s="20"/>
      <c r="M13" s="20"/>
      <c r="N13" s="20"/>
      <c r="O13" s="20"/>
      <c r="P13" s="2"/>
      <c r="Q13" s="2"/>
      <c r="R13" s="2"/>
      <c r="S13" s="2"/>
      <c r="T13" s="1"/>
    </row>
    <row r="14" spans="1:24" ht="15" customHeight="1" thickBot="1" x14ac:dyDescent="0.3">
      <c r="A14" s="211"/>
      <c r="B14" s="7"/>
      <c r="C14" s="7"/>
      <c r="D14" s="71"/>
      <c r="E14" s="7"/>
      <c r="F14" s="2"/>
      <c r="G14" s="2"/>
      <c r="H14" s="2"/>
      <c r="I14" s="2"/>
      <c r="J14" s="20"/>
      <c r="K14" s="20"/>
      <c r="L14" s="20"/>
      <c r="M14" s="20"/>
      <c r="N14" s="20"/>
      <c r="O14" s="20"/>
      <c r="P14" s="2"/>
      <c r="Q14" s="2"/>
      <c r="R14" s="2"/>
      <c r="S14" s="2"/>
      <c r="T14" s="1"/>
    </row>
    <row r="15" spans="1:24" ht="16.5" thickBot="1" x14ac:dyDescent="0.3">
      <c r="A15" s="211"/>
      <c r="B15" s="103" t="str">
        <f>'Judge Pairings - Separate Judge'!A24</f>
        <v>-</v>
      </c>
      <c r="C15" s="7"/>
      <c r="D15" s="69"/>
      <c r="E15" s="105"/>
      <c r="F15" s="194"/>
      <c r="G15" s="194"/>
      <c r="H15" s="194"/>
      <c r="I15" s="194"/>
      <c r="J15" s="197" t="s">
        <v>200</v>
      </c>
      <c r="K15" s="197" t="s">
        <v>200</v>
      </c>
      <c r="L15" s="197" t="s">
        <v>200</v>
      </c>
      <c r="M15" s="197" t="s">
        <v>200</v>
      </c>
      <c r="N15" s="197" t="s">
        <v>200</v>
      </c>
      <c r="O15" s="197" t="s">
        <v>200</v>
      </c>
      <c r="P15" s="194"/>
      <c r="Q15" s="194"/>
      <c r="R15" s="194"/>
      <c r="S15" s="194"/>
      <c r="T15" s="1"/>
    </row>
    <row r="16" spans="1:24" ht="16.5" thickBot="1" x14ac:dyDescent="0.3">
      <c r="A16" s="211"/>
      <c r="B16" s="103" t="str">
        <f>'Judge Pairings - Separate Judge'!A25</f>
        <v>-</v>
      </c>
      <c r="C16" s="7"/>
      <c r="D16" s="74"/>
      <c r="E16" s="105"/>
      <c r="F16" s="194"/>
      <c r="G16" s="194"/>
      <c r="H16" s="194"/>
      <c r="I16" s="194"/>
      <c r="J16" s="198"/>
      <c r="K16" s="198"/>
      <c r="L16" s="198"/>
      <c r="M16" s="198"/>
      <c r="N16" s="198"/>
      <c r="O16" s="198"/>
      <c r="P16" s="194"/>
      <c r="Q16" s="194"/>
      <c r="R16" s="194"/>
      <c r="S16" s="194"/>
      <c r="T16" s="1"/>
    </row>
    <row r="17" spans="1:20" ht="16.5" thickBot="1" x14ac:dyDescent="0.3">
      <c r="A17" s="211"/>
      <c r="B17" s="103" t="str">
        <f>'Judge Pairings - Separate Judge'!A26</f>
        <v>-</v>
      </c>
      <c r="C17" s="7"/>
      <c r="D17" s="74"/>
      <c r="E17" s="105"/>
      <c r="F17" s="194"/>
      <c r="G17" s="194"/>
      <c r="H17" s="194"/>
      <c r="I17" s="194"/>
      <c r="J17" s="198"/>
      <c r="K17" s="198"/>
      <c r="L17" s="198"/>
      <c r="M17" s="198"/>
      <c r="N17" s="198"/>
      <c r="O17" s="198"/>
      <c r="P17" s="194"/>
      <c r="Q17" s="194"/>
      <c r="R17" s="194"/>
      <c r="S17" s="194"/>
      <c r="T17" s="1"/>
    </row>
    <row r="18" spans="1:20" ht="15" customHeight="1" thickBot="1" x14ac:dyDescent="0.25">
      <c r="A18" s="211"/>
      <c r="B18" s="70"/>
      <c r="C18" s="70"/>
      <c r="D18" s="71"/>
      <c r="E18" s="193" t="s">
        <v>214</v>
      </c>
      <c r="F18" s="194"/>
      <c r="G18" s="194"/>
      <c r="H18" s="194"/>
      <c r="I18" s="194"/>
      <c r="J18" s="198"/>
      <c r="K18" s="198"/>
      <c r="L18" s="198"/>
      <c r="M18" s="198"/>
      <c r="N18" s="198"/>
      <c r="O18" s="198"/>
      <c r="P18" s="194"/>
      <c r="Q18" s="194"/>
      <c r="R18" s="194"/>
      <c r="S18" s="194"/>
      <c r="T18" s="1"/>
    </row>
    <row r="19" spans="1:20" ht="15" customHeight="1" thickBot="1" x14ac:dyDescent="0.25">
      <c r="A19" s="211"/>
      <c r="B19" s="70"/>
      <c r="C19" s="70"/>
      <c r="D19" s="71"/>
      <c r="E19" s="193"/>
      <c r="F19" s="194"/>
      <c r="G19" s="194"/>
      <c r="H19" s="194"/>
      <c r="I19" s="194"/>
      <c r="J19" s="199"/>
      <c r="K19" s="199"/>
      <c r="L19" s="199"/>
      <c r="M19" s="199"/>
      <c r="N19" s="199"/>
      <c r="O19" s="199"/>
      <c r="P19" s="194"/>
      <c r="Q19" s="194"/>
      <c r="R19" s="194"/>
      <c r="S19" s="194"/>
      <c r="T19" s="1"/>
    </row>
    <row r="20" spans="1:20" ht="15" customHeight="1" x14ac:dyDescent="0.2">
      <c r="A20" s="211"/>
      <c r="B20" s="70"/>
      <c r="C20" s="70"/>
      <c r="D20" s="71"/>
      <c r="E20" s="70"/>
      <c r="F20" s="2"/>
      <c r="G20" s="2"/>
      <c r="H20" s="2"/>
      <c r="I20" s="2"/>
      <c r="J20" s="20"/>
      <c r="K20" s="20"/>
      <c r="L20" s="20"/>
      <c r="M20" s="20"/>
      <c r="N20" s="20"/>
      <c r="O20" s="20"/>
      <c r="P20" s="2"/>
      <c r="Q20" s="2"/>
      <c r="R20" s="2"/>
      <c r="S20" s="2"/>
      <c r="T20" s="1"/>
    </row>
    <row r="21" spans="1:20" ht="15" customHeight="1" thickBot="1" x14ac:dyDescent="0.25">
      <c r="A21" s="211"/>
      <c r="B21" s="70"/>
      <c r="C21" s="70"/>
      <c r="D21" s="71"/>
      <c r="E21" s="70"/>
      <c r="F21" s="2"/>
      <c r="G21" s="2"/>
      <c r="H21" s="2"/>
      <c r="I21" s="2"/>
      <c r="J21" s="20"/>
      <c r="K21" s="20"/>
      <c r="L21" s="20"/>
      <c r="M21" s="20"/>
      <c r="N21" s="20"/>
      <c r="O21" s="20"/>
      <c r="P21" s="2"/>
      <c r="Q21" s="2"/>
      <c r="R21" s="2"/>
      <c r="S21" s="2"/>
      <c r="T21" s="1"/>
    </row>
    <row r="22" spans="1:20" ht="18.600000000000001" customHeight="1" thickBot="1" x14ac:dyDescent="0.3">
      <c r="A22" s="211"/>
      <c r="B22" s="103" t="str">
        <f>'Judge Pairings - Separate Judge'!A28</f>
        <v>-</v>
      </c>
      <c r="C22" s="7"/>
      <c r="D22" s="69"/>
      <c r="E22" s="105"/>
      <c r="F22" s="194"/>
      <c r="G22" s="194"/>
      <c r="H22" s="194"/>
      <c r="I22" s="194"/>
      <c r="J22" s="197" t="s">
        <v>200</v>
      </c>
      <c r="K22" s="197" t="s">
        <v>200</v>
      </c>
      <c r="L22" s="197" t="s">
        <v>200</v>
      </c>
      <c r="M22" s="197" t="s">
        <v>200</v>
      </c>
      <c r="N22" s="197" t="s">
        <v>200</v>
      </c>
      <c r="O22" s="197" t="s">
        <v>200</v>
      </c>
      <c r="P22" s="194"/>
      <c r="Q22" s="194"/>
      <c r="R22" s="194"/>
      <c r="S22" s="194"/>
      <c r="T22" s="1"/>
    </row>
    <row r="23" spans="1:20" ht="18.600000000000001" customHeight="1" thickBot="1" x14ac:dyDescent="0.3">
      <c r="A23" s="211"/>
      <c r="B23" s="103" t="str">
        <f>'Judge Pairings - Separate Judge'!A29</f>
        <v>-</v>
      </c>
      <c r="C23" s="7"/>
      <c r="D23" s="74"/>
      <c r="E23" s="105"/>
      <c r="F23" s="194"/>
      <c r="G23" s="194"/>
      <c r="H23" s="194"/>
      <c r="I23" s="194"/>
      <c r="J23" s="198"/>
      <c r="K23" s="198"/>
      <c r="L23" s="198"/>
      <c r="M23" s="198"/>
      <c r="N23" s="198"/>
      <c r="O23" s="198"/>
      <c r="P23" s="194"/>
      <c r="Q23" s="194"/>
      <c r="R23" s="194"/>
      <c r="S23" s="194"/>
      <c r="T23" s="1"/>
    </row>
    <row r="24" spans="1:20" ht="18.600000000000001" customHeight="1" thickBot="1" x14ac:dyDescent="0.3">
      <c r="A24" s="211"/>
      <c r="B24" s="103" t="str">
        <f>'Judge Pairings - Separate Judge'!A30</f>
        <v>-</v>
      </c>
      <c r="C24" s="7"/>
      <c r="D24" s="74"/>
      <c r="E24" s="105"/>
      <c r="F24" s="194"/>
      <c r="G24" s="194"/>
      <c r="H24" s="194"/>
      <c r="I24" s="194"/>
      <c r="J24" s="198"/>
      <c r="K24" s="198"/>
      <c r="L24" s="198"/>
      <c r="M24" s="198"/>
      <c r="N24" s="198"/>
      <c r="O24" s="198"/>
      <c r="P24" s="194"/>
      <c r="Q24" s="194"/>
      <c r="R24" s="194"/>
      <c r="S24" s="194"/>
      <c r="T24" s="1"/>
    </row>
    <row r="25" spans="1:20" ht="15" customHeight="1" thickBot="1" x14ac:dyDescent="0.25">
      <c r="A25" s="211"/>
      <c r="B25" s="70"/>
      <c r="C25" s="70"/>
      <c r="D25" s="71"/>
      <c r="E25" s="193" t="s">
        <v>214</v>
      </c>
      <c r="F25" s="194"/>
      <c r="G25" s="194"/>
      <c r="H25" s="194"/>
      <c r="I25" s="194"/>
      <c r="J25" s="198"/>
      <c r="K25" s="198"/>
      <c r="L25" s="198"/>
      <c r="M25" s="198"/>
      <c r="N25" s="198"/>
      <c r="O25" s="198"/>
      <c r="P25" s="194"/>
      <c r="Q25" s="194"/>
      <c r="R25" s="194"/>
      <c r="S25" s="194"/>
      <c r="T25" s="1"/>
    </row>
    <row r="26" spans="1:20" ht="15" customHeight="1" thickBot="1" x14ac:dyDescent="0.25">
      <c r="A26" s="211"/>
      <c r="B26" s="70"/>
      <c r="C26" s="70"/>
      <c r="D26" s="71"/>
      <c r="E26" s="193"/>
      <c r="F26" s="194"/>
      <c r="G26" s="194"/>
      <c r="H26" s="194"/>
      <c r="I26" s="194"/>
      <c r="J26" s="199"/>
      <c r="K26" s="199"/>
      <c r="L26" s="199"/>
      <c r="M26" s="199"/>
      <c r="N26" s="199"/>
      <c r="O26" s="199"/>
      <c r="P26" s="194"/>
      <c r="Q26" s="194"/>
      <c r="R26" s="194"/>
      <c r="S26" s="194"/>
      <c r="T26" s="1"/>
    </row>
    <row r="27" spans="1:20" ht="15" customHeight="1" x14ac:dyDescent="0.2">
      <c r="A27" s="211"/>
      <c r="B27" s="70"/>
      <c r="C27" s="70"/>
      <c r="D27" s="71"/>
      <c r="E27" s="70"/>
      <c r="F27" s="2"/>
      <c r="G27" s="2"/>
      <c r="H27" s="2"/>
      <c r="I27" s="2"/>
      <c r="J27" s="20"/>
      <c r="K27" s="20"/>
      <c r="L27" s="20"/>
      <c r="M27" s="20"/>
      <c r="N27" s="20"/>
      <c r="O27" s="20"/>
      <c r="P27" s="2"/>
      <c r="Q27" s="2"/>
      <c r="R27" s="2"/>
      <c r="S27" s="2"/>
      <c r="T27" s="1"/>
    </row>
    <row r="28" spans="1:20" ht="15" customHeight="1" thickBot="1" x14ac:dyDescent="0.25">
      <c r="A28" s="211"/>
      <c r="B28" s="70"/>
      <c r="C28" s="70"/>
      <c r="D28" s="71"/>
      <c r="E28" s="70"/>
      <c r="F28" s="2"/>
      <c r="G28" s="2"/>
      <c r="H28" s="2"/>
      <c r="I28" s="2"/>
      <c r="J28" s="20"/>
      <c r="K28" s="20"/>
      <c r="L28" s="20"/>
      <c r="M28" s="20"/>
      <c r="N28" s="20"/>
      <c r="O28" s="20"/>
      <c r="P28" s="2"/>
      <c r="Q28" s="2"/>
      <c r="R28" s="2"/>
      <c r="S28" s="2"/>
      <c r="T28" s="1"/>
    </row>
    <row r="29" spans="1:20" ht="18.600000000000001" customHeight="1" thickBot="1" x14ac:dyDescent="0.3">
      <c r="A29" s="211"/>
      <c r="B29" s="103" t="str">
        <f>'Judge Pairings - Separate Judge'!A32</f>
        <v>-</v>
      </c>
      <c r="C29" s="7"/>
      <c r="D29" s="69"/>
      <c r="E29" s="105"/>
      <c r="F29" s="194"/>
      <c r="G29" s="194"/>
      <c r="H29" s="194"/>
      <c r="I29" s="194"/>
      <c r="J29" s="197" t="s">
        <v>200</v>
      </c>
      <c r="K29" s="197" t="s">
        <v>200</v>
      </c>
      <c r="L29" s="197" t="s">
        <v>200</v>
      </c>
      <c r="M29" s="197" t="s">
        <v>200</v>
      </c>
      <c r="N29" s="197" t="s">
        <v>200</v>
      </c>
      <c r="O29" s="197" t="s">
        <v>200</v>
      </c>
      <c r="P29" s="194"/>
      <c r="Q29" s="194"/>
      <c r="R29" s="194"/>
      <c r="S29" s="194"/>
      <c r="T29" s="1"/>
    </row>
    <row r="30" spans="1:20" ht="18.600000000000001" customHeight="1" thickBot="1" x14ac:dyDescent="0.3">
      <c r="A30" s="211"/>
      <c r="B30" s="103" t="str">
        <f>'Judge Pairings - Separate Judge'!A33</f>
        <v>-</v>
      </c>
      <c r="C30" s="7"/>
      <c r="D30" s="69"/>
      <c r="E30" s="105"/>
      <c r="F30" s="194"/>
      <c r="G30" s="194"/>
      <c r="H30" s="194"/>
      <c r="I30" s="194"/>
      <c r="J30" s="198"/>
      <c r="K30" s="198"/>
      <c r="L30" s="198"/>
      <c r="M30" s="198"/>
      <c r="N30" s="198"/>
      <c r="O30" s="198"/>
      <c r="P30" s="194"/>
      <c r="Q30" s="194"/>
      <c r="R30" s="194"/>
      <c r="S30" s="194"/>
      <c r="T30" s="1"/>
    </row>
    <row r="31" spans="1:20" ht="18.600000000000001" customHeight="1" thickBot="1" x14ac:dyDescent="0.3">
      <c r="A31" s="211"/>
      <c r="B31" s="103" t="str">
        <f>'Judge Pairings - Separate Judge'!A34</f>
        <v>-</v>
      </c>
      <c r="C31" s="7"/>
      <c r="D31" s="69"/>
      <c r="E31" s="105"/>
      <c r="F31" s="194"/>
      <c r="G31" s="194"/>
      <c r="H31" s="194"/>
      <c r="I31" s="194"/>
      <c r="J31" s="198"/>
      <c r="K31" s="198"/>
      <c r="L31" s="198"/>
      <c r="M31" s="198"/>
      <c r="N31" s="198"/>
      <c r="O31" s="198"/>
      <c r="P31" s="194"/>
      <c r="Q31" s="194"/>
      <c r="R31" s="194"/>
      <c r="S31" s="194"/>
      <c r="T31" s="1"/>
    </row>
    <row r="32" spans="1:20" ht="18.600000000000001" customHeight="1" thickBot="1" x14ac:dyDescent="0.3">
      <c r="A32" s="211"/>
      <c r="B32" s="7"/>
      <c r="C32" s="70"/>
      <c r="D32" s="2"/>
      <c r="E32" s="193" t="s">
        <v>214</v>
      </c>
      <c r="F32" s="194"/>
      <c r="G32" s="194"/>
      <c r="H32" s="194"/>
      <c r="I32" s="194"/>
      <c r="J32" s="198"/>
      <c r="K32" s="198"/>
      <c r="L32" s="198"/>
      <c r="M32" s="198"/>
      <c r="N32" s="198"/>
      <c r="O32" s="198"/>
      <c r="P32" s="194"/>
      <c r="Q32" s="194"/>
      <c r="R32" s="194"/>
      <c r="S32" s="194"/>
      <c r="T32" s="1"/>
    </row>
    <row r="33" spans="1:20" ht="15" customHeight="1" thickBot="1" x14ac:dyDescent="0.25">
      <c r="A33" s="211"/>
      <c r="B33" s="70"/>
      <c r="C33" s="70"/>
      <c r="D33" s="2"/>
      <c r="E33" s="193"/>
      <c r="F33" s="194"/>
      <c r="G33" s="194"/>
      <c r="H33" s="194"/>
      <c r="I33" s="194"/>
      <c r="J33" s="199"/>
      <c r="K33" s="199"/>
      <c r="L33" s="199"/>
      <c r="M33" s="199"/>
      <c r="N33" s="199"/>
      <c r="O33" s="199"/>
      <c r="P33" s="194"/>
      <c r="Q33" s="194"/>
      <c r="R33" s="194"/>
      <c r="S33" s="194"/>
      <c r="T33" s="1"/>
    </row>
    <row r="34" spans="1:20" ht="15" customHeight="1" x14ac:dyDescent="0.2">
      <c r="A34" s="211"/>
      <c r="B34" s="70"/>
      <c r="C34" s="70"/>
      <c r="D34" s="2"/>
      <c r="E34" s="2"/>
      <c r="F34" s="2"/>
      <c r="G34" s="2"/>
      <c r="H34" s="2"/>
      <c r="I34" s="2"/>
      <c r="J34" s="20"/>
      <c r="K34" s="20"/>
      <c r="L34" s="20"/>
      <c r="M34" s="20"/>
      <c r="N34" s="20"/>
      <c r="O34" s="20"/>
      <c r="P34" s="2"/>
      <c r="Q34" s="2"/>
      <c r="R34" s="2"/>
      <c r="S34" s="2"/>
      <c r="T34" s="1"/>
    </row>
    <row r="35" spans="1:20" ht="15" customHeight="1" thickBot="1" x14ac:dyDescent="0.25">
      <c r="A35" s="211"/>
      <c r="B35" s="70"/>
      <c r="C35" s="70"/>
      <c r="D35" s="2"/>
      <c r="E35" s="2"/>
      <c r="F35" s="2"/>
      <c r="G35" s="2"/>
      <c r="H35" s="2"/>
      <c r="I35" s="2"/>
      <c r="J35" s="20"/>
      <c r="K35" s="20"/>
      <c r="L35" s="20"/>
      <c r="M35" s="20"/>
      <c r="N35" s="20"/>
      <c r="O35" s="20"/>
      <c r="P35" s="2"/>
      <c r="Q35" s="2"/>
      <c r="R35" s="2"/>
      <c r="S35" s="2"/>
      <c r="T35" s="1"/>
    </row>
    <row r="36" spans="1:20" ht="15" customHeight="1" thickBot="1" x14ac:dyDescent="0.3">
      <c r="A36" s="211"/>
      <c r="B36" s="103" t="str">
        <f>'Judge Pairings - Separate Judge'!A36</f>
        <v>-</v>
      </c>
      <c r="C36" s="7"/>
      <c r="D36" s="69"/>
      <c r="E36" s="105"/>
      <c r="F36" s="194"/>
      <c r="G36" s="194"/>
      <c r="H36" s="194"/>
      <c r="I36" s="194"/>
      <c r="J36" s="197" t="s">
        <v>200</v>
      </c>
      <c r="K36" s="197" t="s">
        <v>200</v>
      </c>
      <c r="L36" s="197" t="s">
        <v>200</v>
      </c>
      <c r="M36" s="197" t="s">
        <v>200</v>
      </c>
      <c r="N36" s="197" t="s">
        <v>200</v>
      </c>
      <c r="O36" s="197" t="s">
        <v>200</v>
      </c>
      <c r="P36" s="194"/>
      <c r="Q36" s="194"/>
      <c r="R36" s="194"/>
      <c r="S36" s="194"/>
      <c r="T36" s="1"/>
    </row>
    <row r="37" spans="1:20" ht="15" customHeight="1" thickBot="1" x14ac:dyDescent="0.3">
      <c r="A37" s="211"/>
      <c r="B37" s="103" t="str">
        <f>'Judge Pairings - Separate Judge'!A37</f>
        <v>-</v>
      </c>
      <c r="C37" s="7"/>
      <c r="D37" s="69"/>
      <c r="E37" s="105"/>
      <c r="F37" s="194"/>
      <c r="G37" s="194"/>
      <c r="H37" s="194"/>
      <c r="I37" s="194"/>
      <c r="J37" s="198"/>
      <c r="K37" s="198"/>
      <c r="L37" s="198"/>
      <c r="M37" s="198"/>
      <c r="N37" s="198"/>
      <c r="O37" s="198"/>
      <c r="P37" s="194"/>
      <c r="Q37" s="194"/>
      <c r="R37" s="194"/>
      <c r="S37" s="194"/>
      <c r="T37" s="1"/>
    </row>
    <row r="38" spans="1:20" ht="15" customHeight="1" thickBot="1" x14ac:dyDescent="0.3">
      <c r="A38" s="211"/>
      <c r="B38" s="103" t="str">
        <f>'Judge Pairings - Separate Judge'!A38</f>
        <v>-</v>
      </c>
      <c r="C38" s="7"/>
      <c r="D38" s="69"/>
      <c r="E38" s="105"/>
      <c r="F38" s="194"/>
      <c r="G38" s="194"/>
      <c r="H38" s="194"/>
      <c r="I38" s="194"/>
      <c r="J38" s="198"/>
      <c r="K38" s="198"/>
      <c r="L38" s="198"/>
      <c r="M38" s="198"/>
      <c r="N38" s="198"/>
      <c r="O38" s="198"/>
      <c r="P38" s="194"/>
      <c r="Q38" s="194"/>
      <c r="R38" s="194"/>
      <c r="S38" s="194"/>
      <c r="T38" s="1"/>
    </row>
    <row r="39" spans="1:20" ht="15" customHeight="1" thickBot="1" x14ac:dyDescent="0.3">
      <c r="A39" s="211"/>
      <c r="B39" s="7"/>
      <c r="C39" s="70"/>
      <c r="D39" s="2"/>
      <c r="E39" s="193" t="s">
        <v>214</v>
      </c>
      <c r="F39" s="194"/>
      <c r="G39" s="194"/>
      <c r="H39" s="194"/>
      <c r="I39" s="194"/>
      <c r="J39" s="198"/>
      <c r="K39" s="198"/>
      <c r="L39" s="198"/>
      <c r="M39" s="198"/>
      <c r="N39" s="198"/>
      <c r="O39" s="198"/>
      <c r="P39" s="194"/>
      <c r="Q39" s="194"/>
      <c r="R39" s="194"/>
      <c r="S39" s="194"/>
      <c r="T39" s="1"/>
    </row>
    <row r="40" spans="1:20" ht="15" customHeight="1" thickBot="1" x14ac:dyDescent="0.25">
      <c r="A40" s="211"/>
      <c r="B40" s="70"/>
      <c r="C40" s="70"/>
      <c r="D40" s="2"/>
      <c r="E40" s="193"/>
      <c r="F40" s="194"/>
      <c r="G40" s="194"/>
      <c r="H40" s="194"/>
      <c r="I40" s="194"/>
      <c r="J40" s="199"/>
      <c r="K40" s="199"/>
      <c r="L40" s="199"/>
      <c r="M40" s="199"/>
      <c r="N40" s="199"/>
      <c r="O40" s="199"/>
      <c r="P40" s="194"/>
      <c r="Q40" s="194"/>
      <c r="R40" s="194"/>
      <c r="S40" s="194"/>
      <c r="T40" s="1"/>
    </row>
    <row r="41" spans="1:20" ht="15" customHeight="1" x14ac:dyDescent="0.2">
      <c r="A41" s="211"/>
      <c r="B41" s="70"/>
      <c r="C41" s="70"/>
      <c r="D41" s="2"/>
      <c r="E41" s="53"/>
      <c r="F41" s="2"/>
      <c r="G41" s="2"/>
      <c r="H41" s="2"/>
      <c r="I41" s="2"/>
      <c r="J41" s="20"/>
      <c r="K41" s="20"/>
      <c r="L41" s="20"/>
      <c r="M41" s="20"/>
      <c r="N41" s="20"/>
      <c r="O41" s="20"/>
      <c r="P41" s="2"/>
      <c r="Q41" s="2"/>
      <c r="R41" s="2"/>
      <c r="S41" s="2"/>
      <c r="T41" s="1"/>
    </row>
    <row r="42" spans="1:20" ht="15" customHeight="1" thickBot="1" x14ac:dyDescent="0.25">
      <c r="A42" s="211"/>
      <c r="B42" s="70"/>
      <c r="C42" s="70"/>
      <c r="D42" s="2"/>
      <c r="E42" s="53"/>
      <c r="F42" s="2"/>
      <c r="G42" s="2"/>
      <c r="H42" s="2"/>
      <c r="I42" s="2"/>
      <c r="J42" s="20"/>
      <c r="K42" s="20"/>
      <c r="L42" s="20"/>
      <c r="M42" s="20"/>
      <c r="N42" s="20"/>
      <c r="O42" s="20"/>
      <c r="P42" s="2"/>
      <c r="Q42" s="2"/>
      <c r="R42" s="2"/>
      <c r="S42" s="2"/>
      <c r="T42" s="1"/>
    </row>
    <row r="43" spans="1:20" ht="18.600000000000001" customHeight="1" thickBot="1" x14ac:dyDescent="0.3">
      <c r="A43" s="211"/>
      <c r="B43" s="7"/>
      <c r="C43" s="70"/>
      <c r="D43" s="69"/>
      <c r="E43" s="78" t="s">
        <v>215</v>
      </c>
      <c r="F43" s="213"/>
      <c r="G43" s="213"/>
      <c r="H43" s="213"/>
      <c r="I43" s="213"/>
      <c r="J43" s="206" t="s">
        <v>200</v>
      </c>
      <c r="K43" s="206" t="s">
        <v>200</v>
      </c>
      <c r="L43" s="206" t="s">
        <v>200</v>
      </c>
      <c r="M43" s="206" t="s">
        <v>200</v>
      </c>
      <c r="N43" s="206" t="s">
        <v>200</v>
      </c>
      <c r="O43" s="206" t="s">
        <v>200</v>
      </c>
      <c r="P43" s="213"/>
      <c r="Q43" s="213"/>
      <c r="R43" s="213"/>
      <c r="S43" s="213"/>
      <c r="T43" s="1"/>
    </row>
    <row r="44" spans="1:20" ht="18.600000000000001" customHeight="1" thickBot="1" x14ac:dyDescent="0.3">
      <c r="A44" s="212"/>
      <c r="B44" s="7"/>
      <c r="C44" s="70"/>
      <c r="D44" s="74"/>
      <c r="E44" s="79" t="s">
        <v>215</v>
      </c>
      <c r="F44" s="214"/>
      <c r="G44" s="214"/>
      <c r="H44" s="214"/>
      <c r="I44" s="214"/>
      <c r="J44" s="207"/>
      <c r="K44" s="207"/>
      <c r="L44" s="207"/>
      <c r="M44" s="207"/>
      <c r="N44" s="207"/>
      <c r="O44" s="207"/>
      <c r="P44" s="214"/>
      <c r="Q44" s="214"/>
      <c r="R44" s="214"/>
      <c r="S44" s="214"/>
      <c r="T44" s="1"/>
    </row>
    <row r="45" spans="1:20" ht="18.600000000000001" customHeight="1" thickBot="1" x14ac:dyDescent="0.3">
      <c r="A45" s="73"/>
      <c r="B45" s="70"/>
      <c r="C45" s="70"/>
      <c r="D45" s="71"/>
      <c r="E45" s="80"/>
      <c r="F45" s="215"/>
      <c r="G45" s="215"/>
      <c r="H45" s="215"/>
      <c r="I45" s="215"/>
      <c r="J45" s="208"/>
      <c r="K45" s="208"/>
      <c r="L45" s="208"/>
      <c r="M45" s="208"/>
      <c r="N45" s="208"/>
      <c r="O45" s="208"/>
      <c r="P45" s="215"/>
      <c r="Q45" s="215"/>
      <c r="R45" s="215"/>
      <c r="S45" s="215"/>
      <c r="T45" s="1"/>
    </row>
    <row r="46" spans="1:20" ht="15" customHeight="1" x14ac:dyDescent="0.2">
      <c r="A46" s="70"/>
      <c r="B46" s="70"/>
      <c r="C46" s="70"/>
      <c r="D46" s="2"/>
      <c r="E46" s="53"/>
      <c r="F46" s="2"/>
      <c r="G46" s="2"/>
      <c r="H46" s="2"/>
      <c r="I46" s="2"/>
      <c r="J46" s="20"/>
      <c r="K46" s="20"/>
      <c r="L46" s="20"/>
      <c r="M46" s="20"/>
      <c r="N46" s="20"/>
      <c r="O46" s="20"/>
      <c r="P46" s="2"/>
      <c r="Q46" s="2"/>
      <c r="R46" s="2"/>
      <c r="S46" s="2"/>
      <c r="T46" s="1"/>
    </row>
    <row r="47" spans="1:20" ht="15" customHeight="1" thickBot="1" x14ac:dyDescent="0.25">
      <c r="D47" s="70"/>
      <c r="F47" s="87"/>
      <c r="G47" s="87"/>
      <c r="H47" s="87"/>
      <c r="I47" s="87"/>
      <c r="J47" s="1"/>
      <c r="K47" s="1"/>
      <c r="P47" s="87"/>
      <c r="Q47" s="87"/>
      <c r="R47" s="87"/>
      <c r="S47" s="87"/>
      <c r="T47" s="1"/>
    </row>
    <row r="48" spans="1:20" ht="15.75" x14ac:dyDescent="0.25">
      <c r="D48" s="200" t="s">
        <v>216</v>
      </c>
      <c r="E48" s="200"/>
      <c r="F48" s="203"/>
      <c r="G48" s="203"/>
      <c r="H48" s="203"/>
      <c r="I48" s="203"/>
      <c r="J48" s="7"/>
      <c r="K48" s="7"/>
      <c r="L48" s="19"/>
      <c r="M48" s="19"/>
      <c r="N48" s="19"/>
      <c r="O48" s="19"/>
      <c r="P48" s="203"/>
      <c r="Q48" s="203"/>
      <c r="R48" s="203"/>
      <c r="S48" s="203"/>
      <c r="T48" s="1"/>
    </row>
    <row r="49" spans="1:24" ht="15.75" x14ac:dyDescent="0.25">
      <c r="D49" s="201"/>
      <c r="E49" s="201"/>
      <c r="F49" s="204"/>
      <c r="G49" s="204"/>
      <c r="H49" s="204"/>
      <c r="I49" s="204"/>
      <c r="J49" s="7"/>
      <c r="K49" s="7"/>
      <c r="L49" s="19"/>
      <c r="M49" s="19"/>
      <c r="N49" s="19"/>
      <c r="O49" s="19"/>
      <c r="P49" s="204"/>
      <c r="Q49" s="204"/>
      <c r="R49" s="204"/>
      <c r="S49" s="204"/>
      <c r="T49" s="1"/>
    </row>
    <row r="50" spans="1:24" ht="16.5" thickBot="1" x14ac:dyDescent="0.3">
      <c r="D50" s="202"/>
      <c r="E50" s="202"/>
      <c r="F50" s="205"/>
      <c r="G50" s="205"/>
      <c r="H50" s="205"/>
      <c r="I50" s="205"/>
      <c r="J50" s="7"/>
      <c r="K50" s="7"/>
      <c r="L50" s="19"/>
      <c r="M50" s="19"/>
      <c r="N50" s="19"/>
      <c r="O50" s="19"/>
      <c r="P50" s="205"/>
      <c r="Q50" s="205"/>
      <c r="R50" s="205"/>
      <c r="S50" s="205"/>
      <c r="T50" s="1"/>
    </row>
    <row r="51" spans="1:24" s="1" customFormat="1" ht="15.75" x14ac:dyDescent="0.25">
      <c r="B51"/>
      <c r="C51"/>
      <c r="D51"/>
      <c r="E51"/>
      <c r="F51"/>
      <c r="G51"/>
      <c r="H51"/>
      <c r="I51"/>
      <c r="J51"/>
      <c r="K51"/>
      <c r="L51"/>
      <c r="M51"/>
      <c r="N51"/>
      <c r="O51"/>
      <c r="P51"/>
      <c r="Q51"/>
      <c r="R51"/>
      <c r="S51"/>
      <c r="T51" s="6"/>
      <c r="V51" s="6"/>
      <c r="X51" s="6"/>
    </row>
    <row r="52" spans="1:24" s="1" customFormat="1" ht="15.75" thickBot="1" x14ac:dyDescent="0.25">
      <c r="T52" s="6"/>
      <c r="V52" s="6"/>
      <c r="X52" s="6"/>
    </row>
    <row r="53" spans="1:24" ht="22.35" customHeight="1" thickBot="1" x14ac:dyDescent="0.3">
      <c r="A53" s="210" t="s">
        <v>217</v>
      </c>
      <c r="B53" s="103" t="str">
        <f>'Judge Pairings - Separate Judge'!A42</f>
        <v xml:space="preserve">Cindy </v>
      </c>
      <c r="C53" s="7"/>
      <c r="D53" s="69"/>
      <c r="E53" s="105"/>
      <c r="F53" s="197" t="s">
        <v>200</v>
      </c>
      <c r="G53" s="197" t="s">
        <v>200</v>
      </c>
      <c r="H53" s="197" t="s">
        <v>200</v>
      </c>
      <c r="I53" s="194"/>
      <c r="J53" s="194"/>
      <c r="K53" s="194"/>
      <c r="L53" s="194"/>
      <c r="M53" s="194"/>
      <c r="N53" s="194"/>
      <c r="O53" s="194"/>
      <c r="P53" s="197" t="s">
        <v>200</v>
      </c>
      <c r="Q53" s="194"/>
      <c r="R53" s="194"/>
      <c r="S53" s="197" t="s">
        <v>200</v>
      </c>
    </row>
    <row r="54" spans="1:24" ht="22.35" customHeight="1" thickBot="1" x14ac:dyDescent="0.3">
      <c r="A54" s="211"/>
      <c r="B54" s="103" t="str">
        <f>'Judge Pairings - Separate Judge'!A43</f>
        <v>Test</v>
      </c>
      <c r="C54" s="7"/>
      <c r="D54" s="69"/>
      <c r="E54" s="105"/>
      <c r="F54" s="198"/>
      <c r="G54" s="198"/>
      <c r="H54" s="198"/>
      <c r="I54" s="194"/>
      <c r="J54" s="194"/>
      <c r="K54" s="194"/>
      <c r="L54" s="194"/>
      <c r="M54" s="194"/>
      <c r="N54" s="194"/>
      <c r="O54" s="194"/>
      <c r="P54" s="198"/>
      <c r="Q54" s="194"/>
      <c r="R54" s="194"/>
      <c r="S54" s="198"/>
    </row>
    <row r="55" spans="1:24" ht="22.35" customHeight="1" thickBot="1" x14ac:dyDescent="0.3">
      <c r="A55" s="211"/>
      <c r="B55" s="103" t="str">
        <f>'Judge Pairings - Separate Judge'!A44</f>
        <v xml:space="preserve">Fiona </v>
      </c>
      <c r="C55" s="7"/>
      <c r="D55" s="69"/>
      <c r="E55" s="105"/>
      <c r="F55" s="198"/>
      <c r="G55" s="198"/>
      <c r="H55" s="198"/>
      <c r="I55" s="194"/>
      <c r="J55" s="194"/>
      <c r="K55" s="194"/>
      <c r="L55" s="194"/>
      <c r="M55" s="194"/>
      <c r="N55" s="194"/>
      <c r="O55" s="194"/>
      <c r="P55" s="198"/>
      <c r="Q55" s="194"/>
      <c r="R55" s="194"/>
      <c r="S55" s="198"/>
    </row>
    <row r="56" spans="1:24" ht="15" customHeight="1" thickBot="1" x14ac:dyDescent="0.25">
      <c r="A56" s="211"/>
      <c r="B56" s="70"/>
      <c r="C56" s="70"/>
      <c r="D56" s="71"/>
      <c r="E56" s="193" t="s">
        <v>214</v>
      </c>
      <c r="F56" s="198"/>
      <c r="G56" s="198"/>
      <c r="H56" s="198"/>
      <c r="I56" s="194"/>
      <c r="J56" s="194"/>
      <c r="K56" s="194"/>
      <c r="L56" s="194"/>
      <c r="M56" s="194"/>
      <c r="N56" s="194"/>
      <c r="O56" s="194"/>
      <c r="P56" s="198"/>
      <c r="Q56" s="194"/>
      <c r="R56" s="194"/>
      <c r="S56" s="198"/>
    </row>
    <row r="57" spans="1:24" ht="15" customHeight="1" thickBot="1" x14ac:dyDescent="0.25">
      <c r="A57" s="211"/>
      <c r="B57" s="70"/>
      <c r="C57" s="70"/>
      <c r="D57" s="71"/>
      <c r="E57" s="193"/>
      <c r="F57" s="199"/>
      <c r="G57" s="199"/>
      <c r="H57" s="199"/>
      <c r="I57" s="194"/>
      <c r="J57" s="194"/>
      <c r="K57" s="194"/>
      <c r="L57" s="194"/>
      <c r="M57" s="194"/>
      <c r="N57" s="194"/>
      <c r="O57" s="194"/>
      <c r="P57" s="199"/>
      <c r="Q57" s="194"/>
      <c r="R57" s="194"/>
      <c r="S57" s="199"/>
    </row>
    <row r="58" spans="1:24" ht="15" customHeight="1" x14ac:dyDescent="0.2">
      <c r="A58" s="211"/>
      <c r="B58" s="70"/>
      <c r="C58" s="70"/>
      <c r="D58" s="71"/>
      <c r="E58" s="70"/>
      <c r="F58" s="20"/>
      <c r="G58" s="20"/>
      <c r="H58" s="20"/>
      <c r="I58" s="2"/>
      <c r="J58" s="2"/>
      <c r="K58" s="2"/>
      <c r="L58" s="2"/>
      <c r="M58" s="2"/>
      <c r="N58" s="2"/>
      <c r="O58" s="2"/>
      <c r="P58" s="20"/>
      <c r="Q58" s="87"/>
      <c r="R58" s="87"/>
      <c r="S58" s="20"/>
    </row>
    <row r="59" spans="1:24" ht="15" customHeight="1" thickBot="1" x14ac:dyDescent="0.25">
      <c r="A59" s="211"/>
      <c r="B59" s="70"/>
      <c r="C59" s="70"/>
      <c r="D59" s="71"/>
      <c r="E59" s="70"/>
      <c r="F59" s="20"/>
      <c r="G59" s="20"/>
      <c r="H59" s="20"/>
      <c r="I59" s="2"/>
      <c r="J59" s="2"/>
      <c r="K59" s="2"/>
      <c r="L59" s="2"/>
      <c r="M59" s="2"/>
      <c r="N59" s="2"/>
      <c r="O59" s="2"/>
      <c r="P59" s="20"/>
      <c r="Q59" s="87"/>
      <c r="R59" s="87"/>
      <c r="S59" s="20"/>
    </row>
    <row r="60" spans="1:24" ht="22.35" customHeight="1" thickBot="1" x14ac:dyDescent="0.3">
      <c r="A60" s="211"/>
      <c r="B60" s="103" t="str">
        <f>'Judge Pairings - Separate Judge'!A46</f>
        <v>-</v>
      </c>
      <c r="C60" s="7"/>
      <c r="D60" s="69"/>
      <c r="E60" s="105"/>
      <c r="F60" s="197" t="s">
        <v>200</v>
      </c>
      <c r="G60" s="197" t="s">
        <v>200</v>
      </c>
      <c r="H60" s="197" t="s">
        <v>200</v>
      </c>
      <c r="I60" s="194"/>
      <c r="J60" s="194"/>
      <c r="K60" s="194"/>
      <c r="L60" s="194"/>
      <c r="M60" s="194"/>
      <c r="N60" s="194"/>
      <c r="O60" s="194"/>
      <c r="P60" s="197" t="s">
        <v>200</v>
      </c>
      <c r="Q60" s="194"/>
      <c r="R60" s="194"/>
      <c r="S60" s="197" t="s">
        <v>200</v>
      </c>
    </row>
    <row r="61" spans="1:24" ht="22.35" customHeight="1" thickBot="1" x14ac:dyDescent="0.3">
      <c r="A61" s="211"/>
      <c r="B61" s="103" t="str">
        <f>'Judge Pairings - Separate Judge'!A47</f>
        <v>-</v>
      </c>
      <c r="C61" s="7"/>
      <c r="D61" s="69"/>
      <c r="E61" s="105"/>
      <c r="F61" s="198"/>
      <c r="G61" s="198"/>
      <c r="H61" s="198"/>
      <c r="I61" s="194"/>
      <c r="J61" s="194"/>
      <c r="K61" s="194"/>
      <c r="L61" s="194"/>
      <c r="M61" s="194"/>
      <c r="N61" s="194"/>
      <c r="O61" s="194"/>
      <c r="P61" s="198"/>
      <c r="Q61" s="194"/>
      <c r="R61" s="194"/>
      <c r="S61" s="198"/>
    </row>
    <row r="62" spans="1:24" ht="22.35" customHeight="1" thickBot="1" x14ac:dyDescent="0.3">
      <c r="A62" s="211"/>
      <c r="B62" s="103" t="str">
        <f>'Judge Pairings - Separate Judge'!A48</f>
        <v>-</v>
      </c>
      <c r="C62" s="7"/>
      <c r="D62" s="69"/>
      <c r="E62" s="105"/>
      <c r="F62" s="198"/>
      <c r="G62" s="198"/>
      <c r="H62" s="198"/>
      <c r="I62" s="194"/>
      <c r="J62" s="194"/>
      <c r="K62" s="194"/>
      <c r="L62" s="194"/>
      <c r="M62" s="194"/>
      <c r="N62" s="194"/>
      <c r="O62" s="194"/>
      <c r="P62" s="198"/>
      <c r="Q62" s="194"/>
      <c r="R62" s="194"/>
      <c r="S62" s="198"/>
    </row>
    <row r="63" spans="1:24" ht="15" customHeight="1" thickBot="1" x14ac:dyDescent="0.25">
      <c r="A63" s="211"/>
      <c r="B63" s="70"/>
      <c r="C63" s="70"/>
      <c r="D63" s="71"/>
      <c r="E63" s="193" t="s">
        <v>214</v>
      </c>
      <c r="F63" s="198"/>
      <c r="G63" s="198"/>
      <c r="H63" s="198"/>
      <c r="I63" s="194"/>
      <c r="J63" s="194"/>
      <c r="K63" s="194"/>
      <c r="L63" s="194"/>
      <c r="M63" s="194"/>
      <c r="N63" s="194"/>
      <c r="O63" s="194"/>
      <c r="P63" s="198"/>
      <c r="Q63" s="194"/>
      <c r="R63" s="194"/>
      <c r="S63" s="198"/>
    </row>
    <row r="64" spans="1:24" ht="15" customHeight="1" thickBot="1" x14ac:dyDescent="0.25">
      <c r="A64" s="211"/>
      <c r="B64" s="70"/>
      <c r="C64" s="70"/>
      <c r="D64" s="71"/>
      <c r="E64" s="193"/>
      <c r="F64" s="199"/>
      <c r="G64" s="199"/>
      <c r="H64" s="199"/>
      <c r="I64" s="194"/>
      <c r="J64" s="194"/>
      <c r="K64" s="194"/>
      <c r="L64" s="194"/>
      <c r="M64" s="194"/>
      <c r="N64" s="194"/>
      <c r="O64" s="194"/>
      <c r="P64" s="199"/>
      <c r="Q64" s="194"/>
      <c r="R64" s="194"/>
      <c r="S64" s="199"/>
    </row>
    <row r="65" spans="1:19" ht="15" customHeight="1" x14ac:dyDescent="0.2">
      <c r="A65" s="211"/>
      <c r="B65" s="70"/>
      <c r="C65" s="70"/>
      <c r="D65" s="71"/>
      <c r="E65" s="70"/>
      <c r="F65" s="20"/>
      <c r="G65" s="20"/>
      <c r="H65" s="20"/>
      <c r="I65" s="2"/>
      <c r="J65" s="2"/>
      <c r="K65" s="2"/>
      <c r="L65" s="2"/>
      <c r="M65" s="2"/>
      <c r="N65" s="2"/>
      <c r="O65" s="2"/>
      <c r="P65" s="20"/>
      <c r="Q65" s="2"/>
      <c r="R65" s="2"/>
      <c r="S65" s="20"/>
    </row>
    <row r="66" spans="1:19" ht="15" customHeight="1" thickBot="1" x14ac:dyDescent="0.25">
      <c r="A66" s="211"/>
      <c r="B66" s="70"/>
      <c r="C66" s="70"/>
      <c r="D66" s="71"/>
      <c r="E66" s="70"/>
      <c r="F66" s="20"/>
      <c r="G66" s="20"/>
      <c r="H66" s="20"/>
      <c r="I66" s="2"/>
      <c r="J66" s="2"/>
      <c r="K66" s="2"/>
      <c r="L66" s="2"/>
      <c r="M66" s="2"/>
      <c r="N66" s="2"/>
      <c r="O66" s="2"/>
      <c r="P66" s="20"/>
      <c r="Q66" s="2"/>
      <c r="R66" s="2"/>
      <c r="S66" s="20"/>
    </row>
    <row r="67" spans="1:19" ht="22.35" customHeight="1" thickBot="1" x14ac:dyDescent="0.3">
      <c r="A67" s="211"/>
      <c r="B67" s="103" t="str">
        <f>'Judge Pairings - Separate Judge'!A50</f>
        <v>-</v>
      </c>
      <c r="C67" s="7"/>
      <c r="D67" s="69"/>
      <c r="E67" s="105"/>
      <c r="F67" s="197" t="s">
        <v>200</v>
      </c>
      <c r="G67" s="197" t="s">
        <v>200</v>
      </c>
      <c r="H67" s="197" t="s">
        <v>200</v>
      </c>
      <c r="I67" s="194"/>
      <c r="J67" s="194"/>
      <c r="K67" s="194"/>
      <c r="L67" s="194"/>
      <c r="M67" s="194"/>
      <c r="N67" s="194"/>
      <c r="O67" s="194"/>
      <c r="P67" s="197" t="s">
        <v>200</v>
      </c>
      <c r="Q67" s="194"/>
      <c r="R67" s="194"/>
      <c r="S67" s="197" t="s">
        <v>200</v>
      </c>
    </row>
    <row r="68" spans="1:19" ht="22.35" customHeight="1" thickBot="1" x14ac:dyDescent="0.3">
      <c r="A68" s="211"/>
      <c r="B68" s="103" t="str">
        <f>'Judge Pairings - Separate Judge'!A51</f>
        <v>-</v>
      </c>
      <c r="C68" s="7"/>
      <c r="D68" s="69"/>
      <c r="E68" s="105"/>
      <c r="F68" s="198"/>
      <c r="G68" s="198"/>
      <c r="H68" s="198"/>
      <c r="I68" s="194"/>
      <c r="J68" s="194"/>
      <c r="K68" s="194"/>
      <c r="L68" s="194"/>
      <c r="M68" s="194"/>
      <c r="N68" s="194"/>
      <c r="O68" s="194"/>
      <c r="P68" s="198"/>
      <c r="Q68" s="194"/>
      <c r="R68" s="194"/>
      <c r="S68" s="198"/>
    </row>
    <row r="69" spans="1:19" ht="22.35" customHeight="1" thickBot="1" x14ac:dyDescent="0.3">
      <c r="A69" s="211"/>
      <c r="B69" s="103" t="str">
        <f>'Judge Pairings - Separate Judge'!A52</f>
        <v>-</v>
      </c>
      <c r="C69" s="7"/>
      <c r="D69" s="69"/>
      <c r="E69" s="105"/>
      <c r="F69" s="198"/>
      <c r="G69" s="198"/>
      <c r="H69" s="198"/>
      <c r="I69" s="194"/>
      <c r="J69" s="194"/>
      <c r="K69" s="194"/>
      <c r="L69" s="194"/>
      <c r="M69" s="194"/>
      <c r="N69" s="194"/>
      <c r="O69" s="194"/>
      <c r="P69" s="198"/>
      <c r="Q69" s="194"/>
      <c r="R69" s="194"/>
      <c r="S69" s="198"/>
    </row>
    <row r="70" spans="1:19" ht="15" customHeight="1" thickBot="1" x14ac:dyDescent="0.25">
      <c r="A70" s="211"/>
      <c r="B70" s="70"/>
      <c r="C70" s="70"/>
      <c r="D70" s="71"/>
      <c r="E70" s="193" t="s">
        <v>214</v>
      </c>
      <c r="F70" s="198"/>
      <c r="G70" s="198"/>
      <c r="H70" s="198"/>
      <c r="I70" s="194"/>
      <c r="J70" s="194"/>
      <c r="K70" s="194"/>
      <c r="L70" s="194"/>
      <c r="M70" s="194"/>
      <c r="N70" s="194"/>
      <c r="O70" s="194"/>
      <c r="P70" s="198"/>
      <c r="Q70" s="194"/>
      <c r="R70" s="194"/>
      <c r="S70" s="198"/>
    </row>
    <row r="71" spans="1:19" ht="15" customHeight="1" thickBot="1" x14ac:dyDescent="0.25">
      <c r="A71" s="211"/>
      <c r="B71" s="70"/>
      <c r="C71" s="70"/>
      <c r="D71" s="71"/>
      <c r="E71" s="193"/>
      <c r="F71" s="199"/>
      <c r="G71" s="199"/>
      <c r="H71" s="199"/>
      <c r="I71" s="194"/>
      <c r="J71" s="194"/>
      <c r="K71" s="194"/>
      <c r="L71" s="194"/>
      <c r="M71" s="194"/>
      <c r="N71" s="194"/>
      <c r="O71" s="194"/>
      <c r="P71" s="199"/>
      <c r="Q71" s="194"/>
      <c r="R71" s="194"/>
      <c r="S71" s="199"/>
    </row>
    <row r="72" spans="1:19" ht="15" customHeight="1" x14ac:dyDescent="0.2">
      <c r="A72" s="211"/>
      <c r="B72" s="70"/>
      <c r="C72" s="70"/>
      <c r="D72" s="71"/>
      <c r="E72" s="70"/>
      <c r="F72" s="20"/>
      <c r="G72" s="20"/>
      <c r="H72" s="20"/>
      <c r="I72" s="2"/>
      <c r="J72" s="2"/>
      <c r="K72" s="2"/>
      <c r="L72" s="2"/>
      <c r="M72" s="2"/>
      <c r="N72" s="2"/>
      <c r="O72" s="2"/>
      <c r="P72" s="20"/>
      <c r="Q72" s="2"/>
      <c r="R72" s="2"/>
      <c r="S72" s="20"/>
    </row>
    <row r="73" spans="1:19" ht="15" customHeight="1" thickBot="1" x14ac:dyDescent="0.25">
      <c r="A73" s="211"/>
      <c r="B73" s="70"/>
      <c r="C73" s="70"/>
      <c r="D73" s="71"/>
      <c r="E73" s="70"/>
      <c r="F73" s="20"/>
      <c r="G73" s="20"/>
      <c r="H73" s="20"/>
      <c r="I73" s="2"/>
      <c r="J73" s="2"/>
      <c r="K73" s="2"/>
      <c r="L73" s="2"/>
      <c r="M73" s="2"/>
      <c r="N73" s="2"/>
      <c r="O73" s="2"/>
      <c r="P73" s="20"/>
      <c r="Q73" s="2"/>
      <c r="R73" s="2"/>
      <c r="S73" s="20"/>
    </row>
    <row r="74" spans="1:19" ht="22.35" customHeight="1" thickBot="1" x14ac:dyDescent="0.3">
      <c r="A74" s="211"/>
      <c r="B74" s="103" t="str">
        <f>'Judge Pairings - Separate Judge'!A54</f>
        <v>-</v>
      </c>
      <c r="C74" s="7"/>
      <c r="D74" s="69"/>
      <c r="E74" s="105"/>
      <c r="F74" s="197" t="s">
        <v>200</v>
      </c>
      <c r="G74" s="197" t="s">
        <v>200</v>
      </c>
      <c r="H74" s="197" t="s">
        <v>200</v>
      </c>
      <c r="I74" s="194"/>
      <c r="J74" s="194"/>
      <c r="K74" s="194"/>
      <c r="L74" s="194"/>
      <c r="M74" s="194"/>
      <c r="N74" s="194"/>
      <c r="O74" s="194"/>
      <c r="P74" s="197" t="s">
        <v>200</v>
      </c>
      <c r="Q74" s="194"/>
      <c r="R74" s="194"/>
      <c r="S74" s="197" t="s">
        <v>200</v>
      </c>
    </row>
    <row r="75" spans="1:19" ht="22.35" customHeight="1" thickBot="1" x14ac:dyDescent="0.3">
      <c r="A75" s="211"/>
      <c r="B75" s="103" t="str">
        <f>'Judge Pairings - Separate Judge'!A55</f>
        <v>-</v>
      </c>
      <c r="C75" s="7"/>
      <c r="D75" s="69"/>
      <c r="E75" s="105"/>
      <c r="F75" s="198"/>
      <c r="G75" s="198"/>
      <c r="H75" s="198"/>
      <c r="I75" s="194"/>
      <c r="J75" s="194"/>
      <c r="K75" s="194"/>
      <c r="L75" s="194"/>
      <c r="M75" s="194"/>
      <c r="N75" s="194"/>
      <c r="O75" s="194"/>
      <c r="P75" s="198"/>
      <c r="Q75" s="194"/>
      <c r="R75" s="194"/>
      <c r="S75" s="198"/>
    </row>
    <row r="76" spans="1:19" ht="22.35" customHeight="1" thickBot="1" x14ac:dyDescent="0.3">
      <c r="A76" s="211"/>
      <c r="B76" s="103" t="str">
        <f>'Judge Pairings - Separate Judge'!A56</f>
        <v>-</v>
      </c>
      <c r="C76" s="7"/>
      <c r="D76" s="69"/>
      <c r="E76" s="105"/>
      <c r="F76" s="198"/>
      <c r="G76" s="198"/>
      <c r="H76" s="198"/>
      <c r="I76" s="194"/>
      <c r="J76" s="194"/>
      <c r="K76" s="194"/>
      <c r="L76" s="194"/>
      <c r="M76" s="194"/>
      <c r="N76" s="194"/>
      <c r="O76" s="194"/>
      <c r="P76" s="198"/>
      <c r="Q76" s="194"/>
      <c r="R76" s="194"/>
      <c r="S76" s="198"/>
    </row>
    <row r="77" spans="1:19" ht="15" customHeight="1" thickBot="1" x14ac:dyDescent="0.25">
      <c r="A77" s="211"/>
      <c r="B77" s="70"/>
      <c r="C77" s="70"/>
      <c r="D77" s="2"/>
      <c r="E77" s="193" t="s">
        <v>214</v>
      </c>
      <c r="F77" s="198"/>
      <c r="G77" s="198"/>
      <c r="H77" s="198"/>
      <c r="I77" s="194"/>
      <c r="J77" s="194"/>
      <c r="K77" s="194"/>
      <c r="L77" s="194"/>
      <c r="M77" s="194"/>
      <c r="N77" s="194"/>
      <c r="O77" s="194"/>
      <c r="P77" s="198"/>
      <c r="Q77" s="194"/>
      <c r="R77" s="194"/>
      <c r="S77" s="198"/>
    </row>
    <row r="78" spans="1:19" ht="15" customHeight="1" thickBot="1" x14ac:dyDescent="0.25">
      <c r="A78" s="211"/>
      <c r="B78" s="70"/>
      <c r="C78" s="70"/>
      <c r="D78" s="2"/>
      <c r="E78" s="193"/>
      <c r="F78" s="199"/>
      <c r="G78" s="199"/>
      <c r="H78" s="199"/>
      <c r="I78" s="194"/>
      <c r="J78" s="194"/>
      <c r="K78" s="194"/>
      <c r="L78" s="194"/>
      <c r="M78" s="194"/>
      <c r="N78" s="194"/>
      <c r="O78" s="194"/>
      <c r="P78" s="199"/>
      <c r="Q78" s="194"/>
      <c r="R78" s="194"/>
      <c r="S78" s="199"/>
    </row>
    <row r="79" spans="1:19" ht="15" customHeight="1" x14ac:dyDescent="0.2">
      <c r="A79" s="211"/>
      <c r="B79" s="70"/>
      <c r="C79" s="70"/>
      <c r="D79" s="2"/>
      <c r="E79" s="2"/>
      <c r="F79" s="20"/>
      <c r="G79" s="20"/>
      <c r="H79" s="20"/>
      <c r="I79" s="2"/>
      <c r="J79" s="2"/>
      <c r="K79" s="2"/>
      <c r="L79" s="2"/>
      <c r="M79" s="2"/>
      <c r="N79" s="2"/>
      <c r="O79" s="2"/>
      <c r="P79" s="20"/>
      <c r="Q79" s="2"/>
      <c r="R79" s="2"/>
      <c r="S79" s="20"/>
    </row>
    <row r="80" spans="1:19" ht="11.45" customHeight="1" thickBot="1" x14ac:dyDescent="0.25">
      <c r="A80" s="211"/>
      <c r="B80" s="70"/>
      <c r="C80" s="70"/>
      <c r="D80" s="2"/>
      <c r="E80" s="2"/>
      <c r="F80" s="20"/>
      <c r="G80" s="20"/>
      <c r="H80" s="20"/>
      <c r="I80" s="2"/>
      <c r="J80" s="2"/>
      <c r="K80" s="2"/>
      <c r="L80" s="2"/>
      <c r="M80" s="2"/>
      <c r="N80" s="2"/>
      <c r="O80" s="2"/>
      <c r="P80" s="20"/>
      <c r="Q80" s="2"/>
      <c r="R80" s="2"/>
      <c r="S80" s="20"/>
    </row>
    <row r="81" spans="1:19" ht="20.25" customHeight="1" thickBot="1" x14ac:dyDescent="0.3">
      <c r="A81" s="211"/>
      <c r="B81" s="103" t="str">
        <f>'Judge Pairings - Separate Judge'!A58</f>
        <v>-</v>
      </c>
      <c r="C81" s="7"/>
      <c r="D81" s="69"/>
      <c r="E81" s="105"/>
      <c r="F81" s="197" t="s">
        <v>200</v>
      </c>
      <c r="G81" s="197" t="s">
        <v>200</v>
      </c>
      <c r="H81" s="197" t="s">
        <v>200</v>
      </c>
      <c r="I81" s="194"/>
      <c r="J81" s="194"/>
      <c r="K81" s="194"/>
      <c r="L81" s="194"/>
      <c r="M81" s="194"/>
      <c r="N81" s="194"/>
      <c r="O81" s="194"/>
      <c r="P81" s="197" t="s">
        <v>200</v>
      </c>
      <c r="Q81" s="194"/>
      <c r="R81" s="194"/>
      <c r="S81" s="197" t="s">
        <v>200</v>
      </c>
    </row>
    <row r="82" spans="1:19" ht="20.25" customHeight="1" thickBot="1" x14ac:dyDescent="0.3">
      <c r="A82" s="211"/>
      <c r="B82" s="103" t="str">
        <f>'Judge Pairings - Separate Judge'!A59</f>
        <v>-</v>
      </c>
      <c r="C82" s="7"/>
      <c r="D82" s="69"/>
      <c r="E82" s="105"/>
      <c r="F82" s="198"/>
      <c r="G82" s="198"/>
      <c r="H82" s="198"/>
      <c r="I82" s="194"/>
      <c r="J82" s="194"/>
      <c r="K82" s="194"/>
      <c r="L82" s="194"/>
      <c r="M82" s="194"/>
      <c r="N82" s="194"/>
      <c r="O82" s="194"/>
      <c r="P82" s="198"/>
      <c r="Q82" s="194"/>
      <c r="R82" s="194"/>
      <c r="S82" s="198"/>
    </row>
    <row r="83" spans="1:19" ht="18" customHeight="1" thickBot="1" x14ac:dyDescent="0.3">
      <c r="A83" s="211"/>
      <c r="B83" s="103" t="str">
        <f>'Judge Pairings - Separate Judge'!A60</f>
        <v>-</v>
      </c>
      <c r="C83" s="7"/>
      <c r="D83" s="69"/>
      <c r="E83" s="105"/>
      <c r="F83" s="198"/>
      <c r="G83" s="198"/>
      <c r="H83" s="198"/>
      <c r="I83" s="194"/>
      <c r="J83" s="194"/>
      <c r="K83" s="194"/>
      <c r="L83" s="194"/>
      <c r="M83" s="194"/>
      <c r="N83" s="194"/>
      <c r="O83" s="194"/>
      <c r="P83" s="198"/>
      <c r="Q83" s="194"/>
      <c r="R83" s="194"/>
      <c r="S83" s="198"/>
    </row>
    <row r="84" spans="1:19" ht="15" customHeight="1" thickBot="1" x14ac:dyDescent="0.25">
      <c r="A84" s="211"/>
      <c r="B84" s="70"/>
      <c r="C84" s="70"/>
      <c r="D84" s="2"/>
      <c r="E84" s="193" t="s">
        <v>214</v>
      </c>
      <c r="F84" s="198"/>
      <c r="G84" s="198"/>
      <c r="H84" s="198"/>
      <c r="I84" s="194"/>
      <c r="J84" s="194"/>
      <c r="K84" s="194"/>
      <c r="L84" s="194"/>
      <c r="M84" s="194"/>
      <c r="N84" s="194"/>
      <c r="O84" s="194"/>
      <c r="P84" s="198"/>
      <c r="Q84" s="194"/>
      <c r="R84" s="194"/>
      <c r="S84" s="198"/>
    </row>
    <row r="85" spans="1:19" ht="15" customHeight="1" thickBot="1" x14ac:dyDescent="0.25">
      <c r="A85" s="211"/>
      <c r="B85" s="70"/>
      <c r="C85" s="70"/>
      <c r="D85" s="2"/>
      <c r="E85" s="193"/>
      <c r="F85" s="199"/>
      <c r="G85" s="199"/>
      <c r="H85" s="199"/>
      <c r="I85" s="194"/>
      <c r="J85" s="194"/>
      <c r="K85" s="194"/>
      <c r="L85" s="194"/>
      <c r="M85" s="194"/>
      <c r="N85" s="194"/>
      <c r="O85" s="194"/>
      <c r="P85" s="199"/>
      <c r="Q85" s="194"/>
      <c r="R85" s="194"/>
      <c r="S85" s="199"/>
    </row>
    <row r="86" spans="1:19" ht="15" customHeight="1" x14ac:dyDescent="0.2">
      <c r="A86" s="211"/>
      <c r="B86" s="70"/>
      <c r="C86" s="70"/>
      <c r="D86" s="2"/>
      <c r="E86" s="2"/>
      <c r="F86" s="20"/>
      <c r="G86" s="20"/>
      <c r="H86" s="20"/>
      <c r="I86" s="2"/>
      <c r="J86" s="2"/>
      <c r="K86" s="2"/>
      <c r="L86" s="2"/>
      <c r="M86" s="2"/>
      <c r="N86" s="2"/>
      <c r="O86" s="2"/>
      <c r="P86" s="20"/>
      <c r="Q86" s="2"/>
      <c r="R86" s="2"/>
      <c r="S86" s="20"/>
    </row>
    <row r="87" spans="1:19" ht="15" customHeight="1" thickBot="1" x14ac:dyDescent="0.25">
      <c r="A87" s="211"/>
      <c r="B87" s="70"/>
      <c r="C87" s="70"/>
      <c r="D87" s="2"/>
      <c r="E87" s="53"/>
      <c r="F87" s="20"/>
      <c r="G87" s="20"/>
      <c r="H87" s="20"/>
      <c r="I87" s="2"/>
      <c r="J87" s="2"/>
      <c r="K87" s="2"/>
      <c r="L87" s="2"/>
      <c r="M87" s="2"/>
      <c r="N87" s="2"/>
      <c r="O87" s="2"/>
      <c r="P87" s="20"/>
      <c r="Q87" s="2"/>
      <c r="R87" s="2"/>
      <c r="S87" s="20"/>
    </row>
    <row r="88" spans="1:19" ht="24.95" customHeight="1" thickBot="1" x14ac:dyDescent="0.3">
      <c r="A88" s="211"/>
      <c r="B88" s="7"/>
      <c r="C88" s="70"/>
      <c r="D88" s="69"/>
      <c r="E88" s="10" t="s">
        <v>215</v>
      </c>
      <c r="F88" s="197" t="s">
        <v>200</v>
      </c>
      <c r="G88" s="197" t="s">
        <v>200</v>
      </c>
      <c r="H88" s="197" t="s">
        <v>200</v>
      </c>
      <c r="I88" s="222"/>
      <c r="J88" s="222"/>
      <c r="K88" s="222"/>
      <c r="L88" s="222"/>
      <c r="M88" s="222"/>
      <c r="N88" s="222"/>
      <c r="O88" s="222"/>
      <c r="P88" s="231" t="s">
        <v>200</v>
      </c>
      <c r="Q88" s="228"/>
      <c r="R88" s="228"/>
      <c r="S88" s="225" t="s">
        <v>200</v>
      </c>
    </row>
    <row r="89" spans="1:19" ht="24.95" customHeight="1" thickBot="1" x14ac:dyDescent="0.3">
      <c r="A89" s="212"/>
      <c r="B89" s="7"/>
      <c r="C89" s="70"/>
      <c r="D89" s="69"/>
      <c r="E89" s="72" t="s">
        <v>215</v>
      </c>
      <c r="F89" s="198"/>
      <c r="G89" s="198"/>
      <c r="H89" s="198"/>
      <c r="I89" s="223"/>
      <c r="J89" s="223"/>
      <c r="K89" s="223"/>
      <c r="L89" s="223"/>
      <c r="M89" s="223"/>
      <c r="N89" s="223"/>
      <c r="O89" s="223"/>
      <c r="P89" s="232"/>
      <c r="Q89" s="229"/>
      <c r="R89" s="229"/>
      <c r="S89" s="226"/>
    </row>
    <row r="90" spans="1:19" ht="15" customHeight="1" x14ac:dyDescent="0.2">
      <c r="A90" s="73"/>
      <c r="B90" s="70"/>
      <c r="C90" s="70"/>
      <c r="D90" s="2"/>
      <c r="F90" s="198"/>
      <c r="G90" s="198"/>
      <c r="H90" s="198"/>
      <c r="I90" s="223"/>
      <c r="J90" s="223"/>
      <c r="K90" s="223"/>
      <c r="L90" s="223"/>
      <c r="M90" s="223"/>
      <c r="N90" s="223"/>
      <c r="O90" s="223"/>
      <c r="P90" s="232"/>
      <c r="Q90" s="229"/>
      <c r="R90" s="229"/>
      <c r="S90" s="226"/>
    </row>
    <row r="91" spans="1:19" ht="18" customHeight="1" thickBot="1" x14ac:dyDescent="0.25">
      <c r="A91" s="73"/>
      <c r="B91" s="70"/>
      <c r="C91" s="70"/>
      <c r="D91" s="2"/>
      <c r="F91" s="199"/>
      <c r="G91" s="199"/>
      <c r="H91" s="199"/>
      <c r="I91" s="224"/>
      <c r="J91" s="224"/>
      <c r="K91" s="224"/>
      <c r="L91" s="224"/>
      <c r="M91" s="224"/>
      <c r="N91" s="224"/>
      <c r="O91" s="224"/>
      <c r="P91" s="233"/>
      <c r="Q91" s="230"/>
      <c r="R91" s="230"/>
      <c r="S91" s="227"/>
    </row>
    <row r="92" spans="1:19" s="1" customFormat="1" ht="15" customHeight="1" x14ac:dyDescent="0.2">
      <c r="A92" s="73"/>
      <c r="B92" s="70"/>
      <c r="C92" s="70"/>
      <c r="D92" s="2"/>
      <c r="E92" s="2"/>
      <c r="F92" s="2"/>
      <c r="G92" s="2"/>
      <c r="H92" s="2"/>
      <c r="I92" s="2"/>
      <c r="J92" s="71"/>
      <c r="K92" s="71"/>
      <c r="L92" s="71"/>
      <c r="M92" s="71"/>
      <c r="N92" s="71"/>
      <c r="O92" s="71"/>
      <c r="P92" s="2"/>
      <c r="Q92" s="2"/>
      <c r="R92" s="2"/>
      <c r="S92" s="2"/>
    </row>
    <row r="93" spans="1:19" s="1" customFormat="1" ht="15" customHeight="1" thickBot="1" x14ac:dyDescent="0.3">
      <c r="D93" s="2"/>
      <c r="J93" s="2"/>
      <c r="K93" s="2"/>
      <c r="Q93" s="7"/>
    </row>
    <row r="94" spans="1:19" s="1" customFormat="1" ht="12.6" customHeight="1" x14ac:dyDescent="0.25">
      <c r="D94" s="216" t="s">
        <v>218</v>
      </c>
      <c r="E94" s="217"/>
      <c r="I94" s="203"/>
      <c r="J94" s="203"/>
      <c r="K94" s="203"/>
      <c r="L94" s="203"/>
      <c r="M94" s="203"/>
      <c r="N94" s="203"/>
      <c r="O94" s="203"/>
      <c r="P94" s="7"/>
      <c r="Q94" s="200"/>
      <c r="R94" s="200"/>
    </row>
    <row r="95" spans="1:19" s="1" customFormat="1" ht="12.6" customHeight="1" x14ac:dyDescent="0.25">
      <c r="D95" s="218"/>
      <c r="E95" s="219"/>
      <c r="I95" s="204"/>
      <c r="J95" s="204"/>
      <c r="K95" s="204"/>
      <c r="L95" s="204"/>
      <c r="M95" s="204"/>
      <c r="N95" s="204"/>
      <c r="O95" s="204"/>
      <c r="P95" s="7"/>
      <c r="Q95" s="201"/>
      <c r="R95" s="201"/>
    </row>
    <row r="96" spans="1:19" s="1" customFormat="1" ht="14.45" customHeight="1" thickBot="1" x14ac:dyDescent="0.3">
      <c r="A96" s="73"/>
      <c r="B96" s="73"/>
      <c r="C96" s="73"/>
      <c r="D96" s="220"/>
      <c r="E96" s="221"/>
      <c r="I96" s="205"/>
      <c r="J96" s="205"/>
      <c r="K96" s="205"/>
      <c r="L96" s="205"/>
      <c r="M96" s="205"/>
      <c r="N96" s="205"/>
      <c r="O96" s="205"/>
      <c r="P96" s="7"/>
      <c r="Q96" s="202"/>
      <c r="R96" s="202"/>
    </row>
    <row r="97" spans="1:18" s="1" customFormat="1" ht="15" customHeight="1" x14ac:dyDescent="0.2">
      <c r="A97" s="73"/>
      <c r="B97" s="73"/>
      <c r="C97" s="73"/>
      <c r="D97" s="71"/>
      <c r="E97" s="71"/>
      <c r="I97" s="49"/>
      <c r="J97" s="49"/>
      <c r="K97" s="49"/>
      <c r="L97" s="49"/>
      <c r="M97" s="49"/>
      <c r="N97" s="49"/>
      <c r="O97" s="49"/>
      <c r="R97" s="71"/>
    </row>
    <row r="138" spans="5:11" x14ac:dyDescent="0.2">
      <c r="F138" s="1"/>
      <c r="G138" s="1"/>
      <c r="H138" s="1"/>
      <c r="I138" s="1"/>
      <c r="J138" s="1"/>
      <c r="K138" s="1"/>
    </row>
    <row r="139" spans="5:11" x14ac:dyDescent="0.2">
      <c r="F139" s="1"/>
      <c r="G139" s="1"/>
      <c r="H139" s="1"/>
      <c r="I139" s="1"/>
      <c r="J139" s="1"/>
      <c r="K139" s="1"/>
    </row>
    <row r="140" spans="5:11" x14ac:dyDescent="0.2">
      <c r="F140" s="1"/>
      <c r="G140" s="1"/>
      <c r="H140" s="1"/>
      <c r="I140" s="1"/>
      <c r="J140" s="1"/>
      <c r="K140" s="1"/>
    </row>
    <row r="141" spans="5:11" ht="15.75" x14ac:dyDescent="0.25">
      <c r="E141" s="7"/>
      <c r="F141" s="7"/>
      <c r="G141" s="7"/>
      <c r="H141" s="1"/>
      <c r="I141" s="1"/>
    </row>
    <row r="142" spans="5:11" ht="15.75" x14ac:dyDescent="0.25">
      <c r="E142" s="7"/>
      <c r="F142" s="7"/>
      <c r="G142" s="7"/>
      <c r="H142" s="1"/>
      <c r="I142" s="1"/>
    </row>
    <row r="143" spans="5:11" ht="15.75" x14ac:dyDescent="0.25">
      <c r="E143" s="7"/>
      <c r="F143" s="19"/>
      <c r="G143" s="19"/>
    </row>
  </sheetData>
  <mergeCells count="286">
    <mergeCell ref="J88:J91"/>
    <mergeCell ref="K88:K91"/>
    <mergeCell ref="S67:S71"/>
    <mergeCell ref="L60:L62"/>
    <mergeCell ref="S60:S64"/>
    <mergeCell ref="I63:I64"/>
    <mergeCell ref="J63:J64"/>
    <mergeCell ref="K63:K64"/>
    <mergeCell ref="F53:F57"/>
    <mergeCell ref="G53:G57"/>
    <mergeCell ref="H53:H57"/>
    <mergeCell ref="I53:I55"/>
    <mergeCell ref="J53:J55"/>
    <mergeCell ref="K53:K55"/>
    <mergeCell ref="I74:I76"/>
    <mergeCell ref="I77:I78"/>
    <mergeCell ref="R77:R78"/>
    <mergeCell ref="P81:P85"/>
    <mergeCell ref="Q88:Q91"/>
    <mergeCell ref="R88:R91"/>
    <mergeCell ref="P88:P91"/>
    <mergeCell ref="M84:M85"/>
    <mergeCell ref="I88:I91"/>
    <mergeCell ref="S81:S85"/>
    <mergeCell ref="Q70:Q71"/>
    <mergeCell ref="R70:R71"/>
    <mergeCell ref="S74:S78"/>
    <mergeCell ref="S22:S24"/>
    <mergeCell ref="P25:P26"/>
    <mergeCell ref="Q25:Q26"/>
    <mergeCell ref="R25:R26"/>
    <mergeCell ref="S25:S26"/>
    <mergeCell ref="O29:O33"/>
    <mergeCell ref="P29:P31"/>
    <mergeCell ref="O43:O45"/>
    <mergeCell ref="P43:P45"/>
    <mergeCell ref="Q43:Q45"/>
    <mergeCell ref="R43:R45"/>
    <mergeCell ref="R29:R31"/>
    <mergeCell ref="S29:S31"/>
    <mergeCell ref="N8:N12"/>
    <mergeCell ref="O8:O12"/>
    <mergeCell ref="Q29:Q31"/>
    <mergeCell ref="R94:R96"/>
    <mergeCell ref="Q94:Q96"/>
    <mergeCell ref="N94:N96"/>
    <mergeCell ref="O77:O78"/>
    <mergeCell ref="Q77:Q78"/>
    <mergeCell ref="S36:S38"/>
    <mergeCell ref="S88:S91"/>
    <mergeCell ref="P32:P33"/>
    <mergeCell ref="P36:P38"/>
    <mergeCell ref="Q36:Q38"/>
    <mergeCell ref="R36:R38"/>
    <mergeCell ref="S48:S50"/>
    <mergeCell ref="S43:S45"/>
    <mergeCell ref="R48:R50"/>
    <mergeCell ref="P48:P50"/>
    <mergeCell ref="Q48:Q50"/>
    <mergeCell ref="O94:O96"/>
    <mergeCell ref="R53:R55"/>
    <mergeCell ref="R56:R57"/>
    <mergeCell ref="S53:S57"/>
    <mergeCell ref="O70:O71"/>
    <mergeCell ref="P8:P10"/>
    <mergeCell ref="P11:P12"/>
    <mergeCell ref="Q8:Q10"/>
    <mergeCell ref="Q11:Q12"/>
    <mergeCell ref="R8:R10"/>
    <mergeCell ref="R11:R12"/>
    <mergeCell ref="Q32:Q33"/>
    <mergeCell ref="R32:R33"/>
    <mergeCell ref="O22:O26"/>
    <mergeCell ref="P22:P24"/>
    <mergeCell ref="Q22:Q24"/>
    <mergeCell ref="R22:R24"/>
    <mergeCell ref="O15:O19"/>
    <mergeCell ref="P15:P17"/>
    <mergeCell ref="Q15:Q17"/>
    <mergeCell ref="P18:P19"/>
    <mergeCell ref="Q18:Q19"/>
    <mergeCell ref="R18:R19"/>
    <mergeCell ref="L8:L12"/>
    <mergeCell ref="I18:I19"/>
    <mergeCell ref="G32:G33"/>
    <mergeCell ref="H32:H33"/>
    <mergeCell ref="I32:I33"/>
    <mergeCell ref="G29:G31"/>
    <mergeCell ref="H29:H31"/>
    <mergeCell ref="L15:L19"/>
    <mergeCell ref="M8:M12"/>
    <mergeCell ref="M15:M19"/>
    <mergeCell ref="M22:M26"/>
    <mergeCell ref="N22:N26"/>
    <mergeCell ref="F25:F26"/>
    <mergeCell ref="G25:G26"/>
    <mergeCell ref="H25:H26"/>
    <mergeCell ref="G18:G19"/>
    <mergeCell ref="F22:F24"/>
    <mergeCell ref="F32:F33"/>
    <mergeCell ref="L29:L33"/>
    <mergeCell ref="J22:J26"/>
    <mergeCell ref="N15:N19"/>
    <mergeCell ref="D94:E96"/>
    <mergeCell ref="L56:L57"/>
    <mergeCell ref="I94:I96"/>
    <mergeCell ref="J94:J96"/>
    <mergeCell ref="K94:K96"/>
    <mergeCell ref="L94:L96"/>
    <mergeCell ref="M94:M96"/>
    <mergeCell ref="O74:O76"/>
    <mergeCell ref="L63:L64"/>
    <mergeCell ref="M63:M64"/>
    <mergeCell ref="N63:N64"/>
    <mergeCell ref="O63:O64"/>
    <mergeCell ref="I67:I69"/>
    <mergeCell ref="J67:J69"/>
    <mergeCell ref="K67:K69"/>
    <mergeCell ref="I70:I71"/>
    <mergeCell ref="J70:J71"/>
    <mergeCell ref="M74:M76"/>
    <mergeCell ref="N74:N76"/>
    <mergeCell ref="O81:O83"/>
    <mergeCell ref="L88:L91"/>
    <mergeCell ref="M88:M91"/>
    <mergeCell ref="N88:N91"/>
    <mergeCell ref="O88:O91"/>
    <mergeCell ref="B2:E3"/>
    <mergeCell ref="A7:A44"/>
    <mergeCell ref="F43:F45"/>
    <mergeCell ref="G43:G45"/>
    <mergeCell ref="H43:H45"/>
    <mergeCell ref="I43:I45"/>
    <mergeCell ref="G22:G24"/>
    <mergeCell ref="J77:J78"/>
    <mergeCell ref="K77:K78"/>
    <mergeCell ref="F15:F17"/>
    <mergeCell ref="A53:A89"/>
    <mergeCell ref="H15:H17"/>
    <mergeCell ref="I15:I17"/>
    <mergeCell ref="J15:J19"/>
    <mergeCell ref="K15:K19"/>
    <mergeCell ref="H22:H24"/>
    <mergeCell ref="I22:I24"/>
    <mergeCell ref="F67:F71"/>
    <mergeCell ref="G67:G71"/>
    <mergeCell ref="H67:H71"/>
    <mergeCell ref="J81:J83"/>
    <mergeCell ref="F18:F19"/>
    <mergeCell ref="H18:H19"/>
    <mergeCell ref="K22:K26"/>
    <mergeCell ref="L22:L26"/>
    <mergeCell ref="I25:I26"/>
    <mergeCell ref="H88:H91"/>
    <mergeCell ref="G88:G91"/>
    <mergeCell ref="F88:F91"/>
    <mergeCell ref="N84:N85"/>
    <mergeCell ref="O84:O85"/>
    <mergeCell ref="L67:L69"/>
    <mergeCell ref="M67:M69"/>
    <mergeCell ref="N53:N55"/>
    <mergeCell ref="O53:O55"/>
    <mergeCell ref="M53:M55"/>
    <mergeCell ref="O56:O57"/>
    <mergeCell ref="M60:M62"/>
    <mergeCell ref="N60:N62"/>
    <mergeCell ref="O60:O62"/>
    <mergeCell ref="L84:L85"/>
    <mergeCell ref="J74:J76"/>
    <mergeCell ref="K74:K76"/>
    <mergeCell ref="N67:N69"/>
    <mergeCell ref="O67:O69"/>
    <mergeCell ref="F74:F78"/>
    <mergeCell ref="G74:G78"/>
    <mergeCell ref="H74:H78"/>
    <mergeCell ref="S8:S10"/>
    <mergeCell ref="Q81:Q83"/>
    <mergeCell ref="R81:R83"/>
    <mergeCell ref="P53:P57"/>
    <mergeCell ref="Q84:Q85"/>
    <mergeCell ref="R84:R85"/>
    <mergeCell ref="P60:P64"/>
    <mergeCell ref="Q60:Q62"/>
    <mergeCell ref="R60:R62"/>
    <mergeCell ref="Q53:Q55"/>
    <mergeCell ref="Q56:Q57"/>
    <mergeCell ref="Q63:Q64"/>
    <mergeCell ref="R63:R64"/>
    <mergeCell ref="P67:P71"/>
    <mergeCell ref="Q67:Q69"/>
    <mergeCell ref="R67:R69"/>
    <mergeCell ref="R15:R17"/>
    <mergeCell ref="P74:P78"/>
    <mergeCell ref="Q74:Q76"/>
    <mergeCell ref="R74:R76"/>
    <mergeCell ref="S32:S33"/>
    <mergeCell ref="S15:S17"/>
    <mergeCell ref="S18:S19"/>
    <mergeCell ref="S11:S12"/>
    <mergeCell ref="N43:N45"/>
    <mergeCell ref="M43:M45"/>
    <mergeCell ref="M36:M40"/>
    <mergeCell ref="N36:N40"/>
    <mergeCell ref="M29:M33"/>
    <mergeCell ref="N29:N33"/>
    <mergeCell ref="O36:O40"/>
    <mergeCell ref="L74:L76"/>
    <mergeCell ref="L53:L55"/>
    <mergeCell ref="L36:L40"/>
    <mergeCell ref="L43:L45"/>
    <mergeCell ref="M56:M57"/>
    <mergeCell ref="N56:N57"/>
    <mergeCell ref="E63:E64"/>
    <mergeCell ref="E70:E71"/>
    <mergeCell ref="E77:E78"/>
    <mergeCell ref="N77:N78"/>
    <mergeCell ref="K81:K83"/>
    <mergeCell ref="L81:L83"/>
    <mergeCell ref="M81:M83"/>
    <mergeCell ref="N81:N83"/>
    <mergeCell ref="F81:F85"/>
    <mergeCell ref="G81:G85"/>
    <mergeCell ref="H81:H85"/>
    <mergeCell ref="I81:I83"/>
    <mergeCell ref="L77:L78"/>
    <mergeCell ref="M77:M78"/>
    <mergeCell ref="K70:K71"/>
    <mergeCell ref="L70:L71"/>
    <mergeCell ref="M70:M71"/>
    <mergeCell ref="N70:N71"/>
    <mergeCell ref="F60:F64"/>
    <mergeCell ref="G60:G64"/>
    <mergeCell ref="H60:H64"/>
    <mergeCell ref="I60:I62"/>
    <mergeCell ref="J60:J62"/>
    <mergeCell ref="K60:K62"/>
    <mergeCell ref="E25:E26"/>
    <mergeCell ref="E32:E33"/>
    <mergeCell ref="E56:E57"/>
    <mergeCell ref="J43:J45"/>
    <mergeCell ref="K43:K45"/>
    <mergeCell ref="F8:F10"/>
    <mergeCell ref="I29:I31"/>
    <mergeCell ref="J29:J33"/>
    <mergeCell ref="K29:K33"/>
    <mergeCell ref="F29:F31"/>
    <mergeCell ref="F11:F12"/>
    <mergeCell ref="G15:G17"/>
    <mergeCell ref="J8:J12"/>
    <mergeCell ref="K8:K12"/>
    <mergeCell ref="F48:F50"/>
    <mergeCell ref="G48:G50"/>
    <mergeCell ref="H48:H50"/>
    <mergeCell ref="I56:I57"/>
    <mergeCell ref="J56:J57"/>
    <mergeCell ref="K56:K57"/>
    <mergeCell ref="G8:G10"/>
    <mergeCell ref="G11:G12"/>
    <mergeCell ref="H8:H10"/>
    <mergeCell ref="H11:H12"/>
    <mergeCell ref="I8:I10"/>
    <mergeCell ref="I11:I12"/>
    <mergeCell ref="E84:E85"/>
    <mergeCell ref="I84:I85"/>
    <mergeCell ref="J84:J85"/>
    <mergeCell ref="K84:K85"/>
    <mergeCell ref="E11:E12"/>
    <mergeCell ref="E18:E19"/>
    <mergeCell ref="A1:S1"/>
    <mergeCell ref="E39:E40"/>
    <mergeCell ref="F39:F40"/>
    <mergeCell ref="G39:G40"/>
    <mergeCell ref="H39:H40"/>
    <mergeCell ref="I39:I40"/>
    <mergeCell ref="P39:P40"/>
    <mergeCell ref="Q39:Q40"/>
    <mergeCell ref="R39:R40"/>
    <mergeCell ref="S39:S40"/>
    <mergeCell ref="F36:F38"/>
    <mergeCell ref="G36:G38"/>
    <mergeCell ref="H36:H38"/>
    <mergeCell ref="I36:I38"/>
    <mergeCell ref="J36:J40"/>
    <mergeCell ref="K36:K40"/>
    <mergeCell ref="D48:E50"/>
    <mergeCell ref="I48:I50"/>
  </mergeCells>
  <pageMargins left="0.7" right="0.7" top="0.75" bottom="0.75" header="0.3" footer="0.3"/>
  <pageSetup scale="4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3234F-19F9-4EDA-89F9-F0B1561DE1B9}">
  <sheetPr>
    <tabColor rgb="FF92D050"/>
  </sheetPr>
  <dimension ref="B1:H44"/>
  <sheetViews>
    <sheetView zoomScale="115" zoomScaleNormal="115" workbookViewId="0">
      <selection activeCell="Q30" sqref="Q30"/>
    </sheetView>
  </sheetViews>
  <sheetFormatPr defaultRowHeight="15" x14ac:dyDescent="0.2"/>
  <cols>
    <col min="1" max="1" width="9.140625" style="1"/>
    <col min="2" max="2" width="29.5703125" style="2" customWidth="1"/>
    <col min="3" max="7" width="9.140625" style="1"/>
    <col min="8" max="8" width="13.7109375" style="1" customWidth="1"/>
    <col min="9" max="16384" width="9.140625" style="1"/>
  </cols>
  <sheetData>
    <row r="1" spans="2:8" ht="15.75" thickBot="1" x14ac:dyDescent="0.25"/>
    <row r="2" spans="2:8" s="87" customFormat="1" ht="69" customHeight="1" thickBot="1" x14ac:dyDescent="0.3">
      <c r="B2" s="234" t="s">
        <v>219</v>
      </c>
      <c r="C2" s="235"/>
      <c r="D2" s="235"/>
      <c r="E2" s="235"/>
      <c r="F2" s="235"/>
      <c r="G2" s="235"/>
      <c r="H2" s="236"/>
    </row>
    <row r="3" spans="2:8" s="87" customFormat="1" ht="26.25" customHeight="1" x14ac:dyDescent="0.25">
      <c r="B3" s="98"/>
      <c r="C3" s="98"/>
      <c r="D3" s="98"/>
      <c r="E3" s="98"/>
      <c r="F3" s="98"/>
      <c r="G3" s="98"/>
      <c r="H3" s="98"/>
    </row>
    <row r="4" spans="2:8" ht="31.5" x14ac:dyDescent="0.2">
      <c r="B4" s="99" t="s">
        <v>220</v>
      </c>
    </row>
    <row r="5" spans="2:8" x14ac:dyDescent="0.2">
      <c r="B5" s="49" cm="1">
        <f t="array" ref="B5:B44">_xlfn._xlws.FILTER('Team List'!B6:B81,('Team List'!B6:B81&lt;&gt;"")*(COUNTIF('Separate Judge Teams Short List'!F6:S85,'Team List'!B6:B81)=0),"All Teams Re-Interviewed")</f>
        <v>858</v>
      </c>
    </row>
    <row r="6" spans="2:8" x14ac:dyDescent="0.2">
      <c r="B6" s="2">
        <v>904</v>
      </c>
    </row>
    <row r="7" spans="2:8" x14ac:dyDescent="0.2">
      <c r="B7" s="2">
        <v>1023</v>
      </c>
    </row>
    <row r="8" spans="2:8" x14ac:dyDescent="0.2">
      <c r="B8" s="2">
        <v>2075</v>
      </c>
    </row>
    <row r="9" spans="2:8" x14ac:dyDescent="0.2">
      <c r="B9" s="2">
        <v>2771</v>
      </c>
    </row>
    <row r="10" spans="2:8" x14ac:dyDescent="0.2">
      <c r="B10" s="2">
        <v>3234</v>
      </c>
    </row>
    <row r="11" spans="2:8" x14ac:dyDescent="0.2">
      <c r="B11" s="2">
        <v>3620</v>
      </c>
    </row>
    <row r="12" spans="2:8" x14ac:dyDescent="0.2">
      <c r="B12" s="2">
        <v>3875</v>
      </c>
    </row>
    <row r="13" spans="2:8" x14ac:dyDescent="0.2">
      <c r="B13" s="2">
        <v>4325</v>
      </c>
    </row>
    <row r="14" spans="2:8" x14ac:dyDescent="0.2">
      <c r="B14" s="2">
        <v>4967</v>
      </c>
    </row>
    <row r="15" spans="2:8" x14ac:dyDescent="0.2">
      <c r="B15" s="2">
        <v>5166</v>
      </c>
    </row>
    <row r="16" spans="2:8" x14ac:dyDescent="0.2">
      <c r="B16" s="2">
        <v>5256</v>
      </c>
    </row>
    <row r="17" spans="2:2" x14ac:dyDescent="0.2">
      <c r="B17" s="2">
        <v>5501</v>
      </c>
    </row>
    <row r="18" spans="2:2" x14ac:dyDescent="0.2">
      <c r="B18" s="2">
        <v>5980</v>
      </c>
    </row>
    <row r="19" spans="2:2" x14ac:dyDescent="0.2">
      <c r="B19" s="2">
        <v>6081</v>
      </c>
    </row>
    <row r="20" spans="2:2" x14ac:dyDescent="0.2">
      <c r="B20" s="2">
        <v>7220</v>
      </c>
    </row>
    <row r="21" spans="2:2" x14ac:dyDescent="0.2">
      <c r="B21" s="2">
        <v>7221</v>
      </c>
    </row>
    <row r="22" spans="2:2" x14ac:dyDescent="0.2">
      <c r="B22" s="2">
        <v>7256</v>
      </c>
    </row>
    <row r="23" spans="2:2" x14ac:dyDescent="0.2">
      <c r="B23" s="2">
        <v>7289</v>
      </c>
    </row>
    <row r="24" spans="2:2" x14ac:dyDescent="0.2">
      <c r="B24" s="2">
        <v>7656</v>
      </c>
    </row>
    <row r="25" spans="2:2" x14ac:dyDescent="0.2">
      <c r="B25" s="2">
        <v>7658</v>
      </c>
    </row>
    <row r="26" spans="2:2" x14ac:dyDescent="0.2">
      <c r="B26" s="2">
        <v>7808</v>
      </c>
    </row>
    <row r="27" spans="2:2" x14ac:dyDescent="0.2">
      <c r="B27" s="2">
        <v>7809</v>
      </c>
    </row>
    <row r="28" spans="2:2" x14ac:dyDescent="0.2">
      <c r="B28" s="2">
        <v>7818</v>
      </c>
    </row>
    <row r="29" spans="2:2" x14ac:dyDescent="0.2">
      <c r="B29" s="2">
        <v>8285</v>
      </c>
    </row>
    <row r="30" spans="2:2" x14ac:dyDescent="0.2">
      <c r="B30" s="2">
        <v>8423</v>
      </c>
    </row>
    <row r="31" spans="2:2" x14ac:dyDescent="0.2">
      <c r="B31" s="2">
        <v>8767</v>
      </c>
    </row>
    <row r="32" spans="2:2" x14ac:dyDescent="0.2">
      <c r="B32" s="2">
        <v>9206</v>
      </c>
    </row>
    <row r="33" spans="2:2" x14ac:dyDescent="0.2">
      <c r="B33" s="2">
        <v>9208</v>
      </c>
    </row>
    <row r="34" spans="2:2" x14ac:dyDescent="0.2">
      <c r="B34" s="2">
        <v>9549</v>
      </c>
    </row>
    <row r="35" spans="2:2" x14ac:dyDescent="0.2">
      <c r="B35" s="2">
        <v>9566</v>
      </c>
    </row>
    <row r="36" spans="2:2" x14ac:dyDescent="0.2">
      <c r="B36" s="2">
        <v>9638</v>
      </c>
    </row>
    <row r="37" spans="2:2" x14ac:dyDescent="0.2">
      <c r="B37" s="2">
        <v>9671</v>
      </c>
    </row>
    <row r="38" spans="2:2" x14ac:dyDescent="0.2">
      <c r="B38" s="2">
        <v>9685</v>
      </c>
    </row>
    <row r="39" spans="2:2" x14ac:dyDescent="0.2">
      <c r="B39" s="2">
        <v>9756</v>
      </c>
    </row>
    <row r="40" spans="2:2" x14ac:dyDescent="0.2">
      <c r="B40" s="2">
        <v>10181</v>
      </c>
    </row>
    <row r="41" spans="2:2" x14ac:dyDescent="0.2">
      <c r="B41" s="2">
        <v>10633</v>
      </c>
    </row>
    <row r="42" spans="2:2" x14ac:dyDescent="0.2">
      <c r="B42" s="2">
        <v>10642</v>
      </c>
    </row>
    <row r="43" spans="2:2" x14ac:dyDescent="0.2">
      <c r="B43" s="2">
        <v>10664</v>
      </c>
    </row>
    <row r="44" spans="2:2" x14ac:dyDescent="0.2">
      <c r="B44" s="2">
        <v>11399</v>
      </c>
    </row>
  </sheetData>
  <mergeCells count="1">
    <mergeCell ref="B2:H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77276-F08F-4F14-8090-BD288D984C88}">
  <sheetPr>
    <tabColor rgb="FF92D050"/>
  </sheetPr>
  <dimension ref="A1:Y50"/>
  <sheetViews>
    <sheetView zoomScale="85" zoomScaleNormal="85" workbookViewId="0">
      <selection activeCell="E44" sqref="E44:E45"/>
    </sheetView>
  </sheetViews>
  <sheetFormatPr defaultRowHeight="14.25" x14ac:dyDescent="0.2"/>
  <cols>
    <col min="1" max="1" width="9.140625" style="13"/>
    <col min="2" max="2" width="16.85546875" style="13" customWidth="1"/>
    <col min="3" max="3" width="2.5703125" style="13" customWidth="1"/>
    <col min="4" max="4" width="8.28515625" style="13" bestFit="1" customWidth="1"/>
    <col min="5" max="5" width="20.140625" style="13" customWidth="1"/>
    <col min="6" max="19" width="13.7109375" style="13" customWidth="1"/>
    <col min="20" max="20" width="19.5703125" style="13" customWidth="1"/>
    <col min="21" max="16384" width="9.140625" style="13"/>
  </cols>
  <sheetData>
    <row r="1" spans="1:25" ht="15" thickBot="1" x14ac:dyDescent="0.25"/>
    <row r="2" spans="1:25" ht="15.75" thickBot="1" x14ac:dyDescent="0.25">
      <c r="F2" s="21"/>
      <c r="G2" s="21"/>
      <c r="H2" s="21"/>
      <c r="I2" s="21"/>
      <c r="J2" s="30" t="s">
        <v>221</v>
      </c>
      <c r="K2" s="31" t="s">
        <v>222</v>
      </c>
      <c r="L2" s="30" t="s">
        <v>221</v>
      </c>
      <c r="M2" s="30" t="s">
        <v>221</v>
      </c>
      <c r="N2" s="31" t="s">
        <v>222</v>
      </c>
      <c r="O2" s="31" t="s">
        <v>222</v>
      </c>
      <c r="P2" s="21"/>
      <c r="Q2" s="30" t="s">
        <v>221</v>
      </c>
      <c r="R2" s="21"/>
      <c r="S2" s="21"/>
      <c r="T2" s="21"/>
    </row>
    <row r="3" spans="1:25" ht="15.75" thickBot="1" x14ac:dyDescent="0.25">
      <c r="F3" s="23" t="s">
        <v>202</v>
      </c>
      <c r="G3" s="23" t="s">
        <v>202</v>
      </c>
      <c r="H3" s="23" t="s">
        <v>202</v>
      </c>
      <c r="I3" s="23" t="s">
        <v>202</v>
      </c>
      <c r="J3" s="23" t="s">
        <v>204</v>
      </c>
      <c r="K3" s="23" t="s">
        <v>204</v>
      </c>
      <c r="L3" s="23" t="s">
        <v>204</v>
      </c>
      <c r="M3" s="23" t="s">
        <v>204</v>
      </c>
      <c r="N3" s="23" t="s">
        <v>204</v>
      </c>
      <c r="O3" s="23" t="s">
        <v>204</v>
      </c>
      <c r="P3" s="23" t="s">
        <v>202</v>
      </c>
      <c r="Q3" s="23" t="s">
        <v>202</v>
      </c>
      <c r="R3" s="23" t="s">
        <v>203</v>
      </c>
      <c r="S3" s="23" t="s">
        <v>202</v>
      </c>
      <c r="T3" s="32"/>
    </row>
    <row r="4" spans="1:25" ht="57.75" thickBot="1" x14ac:dyDescent="0.25">
      <c r="B4" s="17" t="s">
        <v>205</v>
      </c>
      <c r="D4" s="24" t="s">
        <v>206</v>
      </c>
      <c r="E4" s="33" t="s">
        <v>207</v>
      </c>
      <c r="F4" s="34" t="s">
        <v>223</v>
      </c>
      <c r="G4" s="34" t="s">
        <v>143</v>
      </c>
      <c r="H4" s="34" t="s">
        <v>153</v>
      </c>
      <c r="I4" s="34" t="s">
        <v>224</v>
      </c>
      <c r="J4" s="34" t="s">
        <v>225</v>
      </c>
      <c r="K4" s="34" t="s">
        <v>226</v>
      </c>
      <c r="L4" s="34" t="s">
        <v>152</v>
      </c>
      <c r="M4" s="34" t="s">
        <v>210</v>
      </c>
      <c r="N4" s="34" t="s">
        <v>195</v>
      </c>
      <c r="O4" s="34" t="s">
        <v>146</v>
      </c>
      <c r="P4" s="34" t="s">
        <v>197</v>
      </c>
      <c r="Q4" s="34" t="s">
        <v>147</v>
      </c>
      <c r="R4" s="34" t="s">
        <v>151</v>
      </c>
      <c r="S4" s="34" t="s">
        <v>141</v>
      </c>
      <c r="T4" s="34" t="s">
        <v>227</v>
      </c>
      <c r="U4" s="18"/>
      <c r="W4" s="18"/>
      <c r="Y4" s="18"/>
    </row>
    <row r="5" spans="1:25" ht="15" customHeight="1" thickBot="1" x14ac:dyDescent="0.3">
      <c r="A5" s="250" t="s">
        <v>228</v>
      </c>
      <c r="B5" s="25" t="s">
        <v>229</v>
      </c>
      <c r="C5" s="16"/>
      <c r="D5" s="42" t="s">
        <v>221</v>
      </c>
      <c r="E5" s="43"/>
      <c r="F5" s="197" t="s">
        <v>200</v>
      </c>
      <c r="G5" s="197" t="s">
        <v>200</v>
      </c>
      <c r="H5" s="197" t="s">
        <v>200</v>
      </c>
      <c r="I5" s="238">
        <v>4</v>
      </c>
      <c r="J5" s="238">
        <v>123</v>
      </c>
      <c r="K5" s="238">
        <v>4</v>
      </c>
      <c r="L5" s="238">
        <v>123</v>
      </c>
      <c r="M5" s="238">
        <v>456</v>
      </c>
      <c r="N5" s="238">
        <v>5624</v>
      </c>
      <c r="O5" s="238">
        <v>16</v>
      </c>
      <c r="P5" s="197" t="s">
        <v>200</v>
      </c>
      <c r="Q5" s="238"/>
      <c r="R5" s="254">
        <v>9500</v>
      </c>
      <c r="S5" s="197" t="s">
        <v>200</v>
      </c>
      <c r="T5" s="254">
        <v>3792</v>
      </c>
    </row>
    <row r="6" spans="1:25" ht="15" customHeight="1" thickBot="1" x14ac:dyDescent="0.3">
      <c r="A6" s="251"/>
      <c r="B6" s="26" t="s">
        <v>230</v>
      </c>
      <c r="C6" s="16"/>
      <c r="D6" s="42" t="s">
        <v>222</v>
      </c>
      <c r="E6" s="44"/>
      <c r="F6" s="198"/>
      <c r="G6" s="198"/>
      <c r="H6" s="198"/>
      <c r="I6" s="239"/>
      <c r="J6" s="239"/>
      <c r="K6" s="239"/>
      <c r="L6" s="239"/>
      <c r="M6" s="239"/>
      <c r="N6" s="239"/>
      <c r="O6" s="239"/>
      <c r="P6" s="198"/>
      <c r="Q6" s="239"/>
      <c r="R6" s="255"/>
      <c r="S6" s="198"/>
      <c r="T6" s="255"/>
    </row>
    <row r="7" spans="1:25" ht="15.75" customHeight="1" thickBot="1" x14ac:dyDescent="0.25">
      <c r="A7" s="251"/>
      <c r="B7" s="45"/>
      <c r="C7" s="45"/>
      <c r="D7" s="45"/>
      <c r="E7" s="237" t="s">
        <v>214</v>
      </c>
      <c r="F7" s="198"/>
      <c r="G7" s="198"/>
      <c r="H7" s="198"/>
      <c r="I7" s="238"/>
      <c r="J7" s="238">
        <v>622</v>
      </c>
      <c r="K7" s="238"/>
      <c r="L7" s="238">
        <v>918</v>
      </c>
      <c r="M7" s="238">
        <v>87</v>
      </c>
      <c r="N7" s="238"/>
      <c r="O7" s="238">
        <v>4</v>
      </c>
      <c r="P7" s="198"/>
      <c r="Q7" s="238"/>
      <c r="R7" s="255"/>
      <c r="S7" s="198"/>
      <c r="T7" s="255"/>
    </row>
    <row r="8" spans="1:25" ht="15" customHeight="1" thickBot="1" x14ac:dyDescent="0.25">
      <c r="A8" s="251"/>
      <c r="B8" s="45"/>
      <c r="C8" s="45"/>
      <c r="D8" s="45"/>
      <c r="E8" s="237"/>
      <c r="F8" s="199"/>
      <c r="G8" s="199"/>
      <c r="H8" s="199"/>
      <c r="I8" s="239"/>
      <c r="J8" s="239"/>
      <c r="K8" s="239"/>
      <c r="L8" s="239"/>
      <c r="M8" s="239"/>
      <c r="N8" s="239"/>
      <c r="O8" s="239"/>
      <c r="P8" s="199"/>
      <c r="Q8" s="239"/>
      <c r="R8" s="256"/>
      <c r="S8" s="199"/>
      <c r="T8" s="256"/>
    </row>
    <row r="9" spans="1:25" ht="15" customHeight="1" x14ac:dyDescent="0.2">
      <c r="A9" s="251"/>
      <c r="B9" s="45"/>
      <c r="C9" s="45"/>
      <c r="D9" s="45"/>
      <c r="E9" s="45"/>
      <c r="F9" s="20"/>
      <c r="G9" s="20"/>
      <c r="H9" s="20"/>
      <c r="I9" s="20"/>
      <c r="J9" s="15"/>
      <c r="K9" s="22"/>
      <c r="L9" s="22"/>
      <c r="M9" s="22"/>
      <c r="N9" s="22"/>
      <c r="O9" s="22"/>
      <c r="P9" s="20"/>
      <c r="Q9" s="22"/>
      <c r="R9" s="20"/>
      <c r="S9" s="20"/>
      <c r="T9" s="20"/>
    </row>
    <row r="10" spans="1:25" ht="15" customHeight="1" thickBot="1" x14ac:dyDescent="0.3">
      <c r="A10" s="251"/>
      <c r="Q10" s="19"/>
    </row>
    <row r="11" spans="1:25" ht="15" customHeight="1" thickBot="1" x14ac:dyDescent="0.3">
      <c r="A11" s="251"/>
      <c r="B11" s="25" t="s">
        <v>231</v>
      </c>
      <c r="C11" s="16"/>
      <c r="D11" s="42" t="s">
        <v>221</v>
      </c>
      <c r="E11" s="43"/>
      <c r="F11" s="197" t="s">
        <v>200</v>
      </c>
      <c r="G11" s="197" t="s">
        <v>200</v>
      </c>
      <c r="H11" s="197" t="s">
        <v>200</v>
      </c>
      <c r="I11" s="238">
        <v>238</v>
      </c>
      <c r="J11" s="238">
        <v>789</v>
      </c>
      <c r="K11" s="238">
        <v>781</v>
      </c>
      <c r="L11" s="238">
        <v>238</v>
      </c>
      <c r="M11" s="238">
        <v>321</v>
      </c>
      <c r="N11" s="238">
        <v>9067</v>
      </c>
      <c r="O11" s="238">
        <v>3616</v>
      </c>
      <c r="P11" s="197" t="s">
        <v>200</v>
      </c>
      <c r="Q11" s="238">
        <v>789</v>
      </c>
      <c r="R11" s="197" t="s">
        <v>200</v>
      </c>
      <c r="S11" s="197" t="s">
        <v>200</v>
      </c>
      <c r="T11" s="257">
        <v>456</v>
      </c>
    </row>
    <row r="12" spans="1:25" ht="15" customHeight="1" thickBot="1" x14ac:dyDescent="0.3">
      <c r="A12" s="251"/>
      <c r="B12" s="26" t="s">
        <v>232</v>
      </c>
      <c r="C12" s="16"/>
      <c r="D12" s="42" t="s">
        <v>222</v>
      </c>
      <c r="E12" s="44"/>
      <c r="F12" s="198"/>
      <c r="G12" s="198"/>
      <c r="H12" s="198"/>
      <c r="I12" s="239"/>
      <c r="J12" s="239"/>
      <c r="K12" s="239"/>
      <c r="L12" s="239"/>
      <c r="M12" s="239"/>
      <c r="N12" s="239"/>
      <c r="O12" s="239"/>
      <c r="P12" s="198"/>
      <c r="Q12" s="239"/>
      <c r="R12" s="198"/>
      <c r="S12" s="198"/>
      <c r="T12" s="258"/>
    </row>
    <row r="13" spans="1:25" ht="15.75" customHeight="1" thickBot="1" x14ac:dyDescent="0.25">
      <c r="A13" s="251"/>
      <c r="B13" s="45"/>
      <c r="C13" s="45"/>
      <c r="D13" s="45"/>
      <c r="E13" s="237" t="s">
        <v>214</v>
      </c>
      <c r="F13" s="198"/>
      <c r="G13" s="198"/>
      <c r="H13" s="198"/>
      <c r="I13" s="238"/>
      <c r="J13" s="238"/>
      <c r="K13" s="238">
        <v>89</v>
      </c>
      <c r="L13" s="238"/>
      <c r="M13" s="238">
        <v>7001</v>
      </c>
      <c r="N13" s="238">
        <v>8542</v>
      </c>
      <c r="O13" s="238"/>
      <c r="P13" s="198"/>
      <c r="Q13" s="238"/>
      <c r="R13" s="198"/>
      <c r="S13" s="198"/>
      <c r="T13" s="258"/>
    </row>
    <row r="14" spans="1:25" ht="15" customHeight="1" thickBot="1" x14ac:dyDescent="0.25">
      <c r="A14" s="251"/>
      <c r="B14" s="45"/>
      <c r="C14" s="45"/>
      <c r="D14" s="45"/>
      <c r="E14" s="237"/>
      <c r="F14" s="199"/>
      <c r="G14" s="199"/>
      <c r="H14" s="199"/>
      <c r="I14" s="239"/>
      <c r="J14" s="239"/>
      <c r="K14" s="239"/>
      <c r="L14" s="239"/>
      <c r="M14" s="239"/>
      <c r="N14" s="239"/>
      <c r="O14" s="239"/>
      <c r="P14" s="199"/>
      <c r="Q14" s="239"/>
      <c r="R14" s="199"/>
      <c r="S14" s="199"/>
      <c r="T14" s="259"/>
    </row>
    <row r="15" spans="1:25" ht="15" customHeight="1" x14ac:dyDescent="0.2">
      <c r="A15" s="251"/>
      <c r="B15" s="45"/>
      <c r="C15" s="45"/>
      <c r="D15" s="45"/>
      <c r="E15" s="45"/>
      <c r="F15" s="20"/>
      <c r="G15" s="20"/>
      <c r="H15" s="20"/>
      <c r="I15" s="20"/>
      <c r="J15" s="22"/>
      <c r="K15" s="22"/>
      <c r="L15" s="22"/>
      <c r="M15" s="22"/>
      <c r="N15" s="22"/>
      <c r="O15" s="22"/>
      <c r="P15" s="20"/>
      <c r="Q15" s="22"/>
      <c r="R15" s="20"/>
      <c r="S15" s="20"/>
      <c r="T15" s="20"/>
    </row>
    <row r="16" spans="1:25" ht="15" customHeight="1" thickBot="1" x14ac:dyDescent="0.3">
      <c r="A16" s="251"/>
      <c r="Q16" s="19"/>
    </row>
    <row r="17" spans="1:20" ht="14.45" customHeight="1" thickBot="1" x14ac:dyDescent="0.3">
      <c r="A17" s="251"/>
      <c r="B17" s="25" t="s">
        <v>233</v>
      </c>
      <c r="C17" s="16"/>
      <c r="D17" s="42" t="s">
        <v>221</v>
      </c>
      <c r="E17" s="43"/>
      <c r="F17" s="197" t="s">
        <v>200</v>
      </c>
      <c r="G17" s="197" t="s">
        <v>200</v>
      </c>
      <c r="H17" s="197" t="s">
        <v>200</v>
      </c>
      <c r="I17" s="238">
        <v>3789</v>
      </c>
      <c r="J17" s="238">
        <v>4301</v>
      </c>
      <c r="K17" s="238">
        <v>8502</v>
      </c>
      <c r="L17" s="238">
        <v>3789</v>
      </c>
      <c r="M17" s="238">
        <v>4301</v>
      </c>
      <c r="N17" s="238">
        <v>2568</v>
      </c>
      <c r="O17" s="238">
        <v>4589</v>
      </c>
      <c r="P17" s="197" t="s">
        <v>200</v>
      </c>
      <c r="Q17" s="238">
        <v>4301</v>
      </c>
      <c r="R17" s="197" t="s">
        <v>200</v>
      </c>
      <c r="S17" s="197" t="s">
        <v>200</v>
      </c>
      <c r="T17" s="254">
        <v>4301</v>
      </c>
    </row>
    <row r="18" spans="1:20" ht="14.45" customHeight="1" thickBot="1" x14ac:dyDescent="0.3">
      <c r="A18" s="251"/>
      <c r="B18" s="26" t="s">
        <v>234</v>
      </c>
      <c r="C18" s="16"/>
      <c r="D18" s="42" t="s">
        <v>222</v>
      </c>
      <c r="E18" s="44"/>
      <c r="F18" s="198"/>
      <c r="G18" s="198"/>
      <c r="H18" s="198"/>
      <c r="I18" s="239"/>
      <c r="J18" s="239"/>
      <c r="K18" s="239"/>
      <c r="L18" s="239"/>
      <c r="M18" s="239"/>
      <c r="N18" s="239"/>
      <c r="O18" s="239"/>
      <c r="P18" s="198"/>
      <c r="Q18" s="239"/>
      <c r="R18" s="198"/>
      <c r="S18" s="198"/>
      <c r="T18" s="255"/>
    </row>
    <row r="19" spans="1:20" ht="15.75" customHeight="1" thickBot="1" x14ac:dyDescent="0.25">
      <c r="A19" s="251"/>
      <c r="B19" s="45"/>
      <c r="C19" s="45"/>
      <c r="D19" s="45"/>
      <c r="E19" s="237" t="s">
        <v>214</v>
      </c>
      <c r="F19" s="198"/>
      <c r="G19" s="198"/>
      <c r="H19" s="198"/>
      <c r="I19" s="238"/>
      <c r="J19" s="238">
        <v>9873</v>
      </c>
      <c r="K19" s="238">
        <v>58</v>
      </c>
      <c r="L19" s="238"/>
      <c r="M19" s="238">
        <v>994</v>
      </c>
      <c r="N19" s="238"/>
      <c r="O19" s="238"/>
      <c r="P19" s="198"/>
      <c r="Q19" s="238"/>
      <c r="R19" s="198"/>
      <c r="S19" s="198"/>
      <c r="T19" s="255"/>
    </row>
    <row r="20" spans="1:20" ht="15" customHeight="1" thickBot="1" x14ac:dyDescent="0.25">
      <c r="A20" s="251"/>
      <c r="B20" s="45"/>
      <c r="C20" s="45"/>
      <c r="D20" s="45"/>
      <c r="E20" s="237"/>
      <c r="F20" s="199"/>
      <c r="G20" s="199"/>
      <c r="H20" s="199"/>
      <c r="I20" s="239"/>
      <c r="J20" s="239"/>
      <c r="K20" s="239"/>
      <c r="L20" s="239"/>
      <c r="M20" s="239"/>
      <c r="N20" s="239"/>
      <c r="O20" s="239"/>
      <c r="P20" s="199"/>
      <c r="Q20" s="239"/>
      <c r="R20" s="199"/>
      <c r="S20" s="199"/>
      <c r="T20" s="256"/>
    </row>
    <row r="21" spans="1:20" ht="15" customHeight="1" thickBot="1" x14ac:dyDescent="0.3">
      <c r="A21" s="252"/>
      <c r="J21" s="20"/>
      <c r="K21" s="20"/>
      <c r="Q21" s="19"/>
    </row>
    <row r="22" spans="1:20" ht="15" customHeight="1" x14ac:dyDescent="0.25">
      <c r="A22" s="27"/>
      <c r="J22" s="20"/>
      <c r="K22" s="20"/>
      <c r="Q22" s="19"/>
    </row>
    <row r="23" spans="1:20" ht="15" customHeight="1" thickBot="1" x14ac:dyDescent="0.25">
      <c r="J23" s="20"/>
      <c r="K23" s="20"/>
    </row>
    <row r="24" spans="1:20" ht="12.6" customHeight="1" x14ac:dyDescent="0.2">
      <c r="A24" s="240" t="s">
        <v>218</v>
      </c>
      <c r="B24" s="241"/>
      <c r="C24" s="22"/>
      <c r="D24" s="22"/>
      <c r="E24" s="22"/>
      <c r="I24" s="35"/>
      <c r="J24" s="35"/>
      <c r="K24" s="35"/>
      <c r="L24" s="35"/>
      <c r="M24" s="35"/>
      <c r="N24" s="35"/>
      <c r="O24" s="246"/>
      <c r="Q24" s="238"/>
      <c r="R24" s="238"/>
    </row>
    <row r="25" spans="1:20" ht="12.6" customHeight="1" x14ac:dyDescent="0.2">
      <c r="A25" s="242"/>
      <c r="B25" s="243"/>
      <c r="C25" s="22"/>
      <c r="D25" s="22"/>
      <c r="E25" s="22"/>
      <c r="I25" s="36"/>
      <c r="J25" s="36"/>
      <c r="K25" s="36"/>
      <c r="L25" s="36"/>
      <c r="M25" s="36"/>
      <c r="N25" s="36"/>
      <c r="O25" s="247"/>
      <c r="Q25" s="249"/>
      <c r="R25" s="249"/>
    </row>
    <row r="26" spans="1:20" ht="14.45" customHeight="1" thickBot="1" x14ac:dyDescent="0.25">
      <c r="A26" s="244"/>
      <c r="B26" s="245"/>
      <c r="C26" s="22"/>
      <c r="D26" s="22"/>
      <c r="E26" s="22"/>
      <c r="I26" s="37"/>
      <c r="J26" s="37"/>
      <c r="K26" s="37"/>
      <c r="L26" s="37"/>
      <c r="M26" s="37"/>
      <c r="N26" s="37"/>
      <c r="O26" s="248"/>
      <c r="Q26" s="239"/>
      <c r="R26" s="239"/>
    </row>
    <row r="27" spans="1:20" ht="14.45" customHeight="1" x14ac:dyDescent="0.2">
      <c r="A27" s="29"/>
      <c r="B27" s="29"/>
      <c r="C27" s="29"/>
      <c r="D27" s="29"/>
      <c r="E27" s="29"/>
      <c r="F27" s="29"/>
      <c r="G27" s="22"/>
      <c r="H27" s="22"/>
      <c r="J27" s="14"/>
      <c r="K27" s="14"/>
      <c r="L27" s="14"/>
      <c r="M27" s="14"/>
      <c r="N27" s="14"/>
      <c r="O27" s="14"/>
      <c r="P27" s="14"/>
      <c r="T27" s="22"/>
    </row>
    <row r="28" spans="1:20" ht="15" thickBot="1" x14ac:dyDescent="0.25"/>
    <row r="29" spans="1:20" ht="15.75" thickBot="1" x14ac:dyDescent="0.25">
      <c r="F29" s="38" t="s">
        <v>235</v>
      </c>
      <c r="G29" s="38" t="s">
        <v>235</v>
      </c>
      <c r="H29" s="39" t="s">
        <v>236</v>
      </c>
      <c r="I29" s="39" t="s">
        <v>236</v>
      </c>
      <c r="J29" s="21"/>
      <c r="K29" s="40"/>
      <c r="L29" s="41"/>
      <c r="M29" s="21"/>
      <c r="N29" s="21"/>
      <c r="O29" s="21"/>
      <c r="P29" s="38" t="s">
        <v>235</v>
      </c>
      <c r="Q29" s="39" t="s">
        <v>236</v>
      </c>
      <c r="R29" s="21"/>
      <c r="S29" s="38" t="s">
        <v>235</v>
      </c>
      <c r="T29" s="21"/>
    </row>
    <row r="30" spans="1:20" ht="15" customHeight="1" thickBot="1" x14ac:dyDescent="0.25">
      <c r="A30" s="250" t="s">
        <v>237</v>
      </c>
      <c r="B30" s="46" t="s">
        <v>238</v>
      </c>
      <c r="C30" s="16"/>
      <c r="D30" s="42" t="s">
        <v>235</v>
      </c>
      <c r="E30" s="46"/>
      <c r="F30" s="238">
        <v>8543</v>
      </c>
      <c r="G30" s="238">
        <v>123</v>
      </c>
      <c r="H30" s="238">
        <v>4</v>
      </c>
      <c r="I30" s="260" t="s">
        <v>200</v>
      </c>
      <c r="J30" s="197" t="s">
        <v>200</v>
      </c>
      <c r="K30" s="197" t="s">
        <v>200</v>
      </c>
      <c r="L30" s="197" t="s">
        <v>200</v>
      </c>
      <c r="M30" s="197" t="s">
        <v>200</v>
      </c>
      <c r="N30" s="197" t="s">
        <v>200</v>
      </c>
      <c r="O30" s="197" t="s">
        <v>200</v>
      </c>
      <c r="P30" s="238">
        <v>5454</v>
      </c>
      <c r="Q30" s="238">
        <v>1622</v>
      </c>
      <c r="R30" s="197" t="s">
        <v>200</v>
      </c>
      <c r="S30" s="238">
        <v>456</v>
      </c>
      <c r="T30" s="197" t="s">
        <v>200</v>
      </c>
    </row>
    <row r="31" spans="1:20" ht="15" customHeight="1" thickBot="1" x14ac:dyDescent="0.25">
      <c r="A31" s="251"/>
      <c r="B31" s="47" t="s">
        <v>239</v>
      </c>
      <c r="C31" s="48"/>
      <c r="D31" s="42" t="s">
        <v>236</v>
      </c>
      <c r="E31" s="47"/>
      <c r="F31" s="239"/>
      <c r="G31" s="239"/>
      <c r="H31" s="239"/>
      <c r="I31" s="261"/>
      <c r="J31" s="198"/>
      <c r="K31" s="198"/>
      <c r="L31" s="198"/>
      <c r="M31" s="198"/>
      <c r="N31" s="198"/>
      <c r="O31" s="198"/>
      <c r="P31" s="239"/>
      <c r="Q31" s="239"/>
      <c r="R31" s="198"/>
      <c r="S31" s="239"/>
      <c r="T31" s="198"/>
    </row>
    <row r="32" spans="1:20" ht="15" customHeight="1" thickBot="1" x14ac:dyDescent="0.25">
      <c r="A32" s="251"/>
      <c r="B32" s="45"/>
      <c r="C32" s="45"/>
      <c r="D32" s="45"/>
      <c r="E32" s="237" t="s">
        <v>214</v>
      </c>
      <c r="F32" s="238">
        <v>44</v>
      </c>
      <c r="G32" s="238"/>
      <c r="H32" s="238">
        <v>156</v>
      </c>
      <c r="I32" s="261"/>
      <c r="J32" s="198"/>
      <c r="K32" s="198"/>
      <c r="L32" s="198"/>
      <c r="M32" s="198"/>
      <c r="N32" s="198"/>
      <c r="O32" s="198"/>
      <c r="P32" s="238">
        <v>852</v>
      </c>
      <c r="Q32" s="238"/>
      <c r="R32" s="198"/>
      <c r="S32" s="238"/>
      <c r="T32" s="198"/>
    </row>
    <row r="33" spans="1:20" ht="15" customHeight="1" thickBot="1" x14ac:dyDescent="0.25">
      <c r="A33" s="251"/>
      <c r="B33" s="45"/>
      <c r="C33" s="45"/>
      <c r="D33" s="45"/>
      <c r="E33" s="237"/>
      <c r="F33" s="239"/>
      <c r="G33" s="239"/>
      <c r="H33" s="239"/>
      <c r="I33" s="262"/>
      <c r="J33" s="199"/>
      <c r="K33" s="199"/>
      <c r="L33" s="199"/>
      <c r="M33" s="199"/>
      <c r="N33" s="199"/>
      <c r="O33" s="199"/>
      <c r="P33" s="239"/>
      <c r="Q33" s="239"/>
      <c r="R33" s="199"/>
      <c r="S33" s="239"/>
      <c r="T33" s="199"/>
    </row>
    <row r="34" spans="1:20" ht="15" customHeight="1" x14ac:dyDescent="0.2">
      <c r="A34" s="251"/>
      <c r="B34" s="16"/>
      <c r="C34" s="16"/>
      <c r="D34" s="45"/>
      <c r="E34" s="16"/>
      <c r="F34" s="22"/>
      <c r="G34" s="22"/>
      <c r="H34" s="22"/>
      <c r="I34" s="20"/>
      <c r="J34" s="20"/>
      <c r="K34" s="20"/>
      <c r="L34" s="20"/>
      <c r="M34" s="20"/>
      <c r="N34" s="20"/>
      <c r="O34" s="20"/>
      <c r="P34" s="22"/>
      <c r="Q34" s="22"/>
      <c r="R34" s="20"/>
      <c r="S34" s="22"/>
      <c r="T34" s="20"/>
    </row>
    <row r="35" spans="1:20" ht="15.75" thickBot="1" x14ac:dyDescent="0.25">
      <c r="A35" s="251"/>
      <c r="F35" s="15"/>
      <c r="G35" s="15"/>
      <c r="H35" s="15"/>
      <c r="I35" s="15"/>
      <c r="P35" s="15"/>
      <c r="Q35" s="15"/>
      <c r="R35" s="15"/>
      <c r="S35" s="15"/>
      <c r="T35" s="15"/>
    </row>
    <row r="36" spans="1:20" ht="15" customHeight="1" thickBot="1" x14ac:dyDescent="0.25">
      <c r="A36" s="251"/>
      <c r="B36" s="46" t="s">
        <v>240</v>
      </c>
      <c r="C36" s="16"/>
      <c r="D36" s="42" t="s">
        <v>235</v>
      </c>
      <c r="E36" s="46"/>
      <c r="F36" s="238">
        <v>238</v>
      </c>
      <c r="G36" s="238">
        <v>1781</v>
      </c>
      <c r="H36" s="238">
        <v>9068</v>
      </c>
      <c r="I36" s="238">
        <v>9345</v>
      </c>
      <c r="J36" s="197" t="s">
        <v>200</v>
      </c>
      <c r="K36" s="197" t="s">
        <v>200</v>
      </c>
      <c r="L36" s="197" t="s">
        <v>200</v>
      </c>
      <c r="M36" s="197" t="s">
        <v>200</v>
      </c>
      <c r="N36" s="197" t="s">
        <v>200</v>
      </c>
      <c r="O36" s="197" t="s">
        <v>200</v>
      </c>
      <c r="P36" s="238">
        <v>238</v>
      </c>
      <c r="Q36" s="238">
        <v>3616</v>
      </c>
      <c r="R36" s="254">
        <v>9645</v>
      </c>
      <c r="S36" s="238">
        <v>1781</v>
      </c>
      <c r="T36" s="197" t="s">
        <v>200</v>
      </c>
    </row>
    <row r="37" spans="1:20" ht="15.75" customHeight="1" thickBot="1" x14ac:dyDescent="0.25">
      <c r="A37" s="251"/>
      <c r="B37" s="47" t="s">
        <v>241</v>
      </c>
      <c r="C37" s="48"/>
      <c r="D37" s="42" t="s">
        <v>236</v>
      </c>
      <c r="E37" s="47"/>
      <c r="F37" s="239"/>
      <c r="G37" s="249"/>
      <c r="H37" s="249"/>
      <c r="I37" s="239"/>
      <c r="J37" s="198"/>
      <c r="K37" s="198"/>
      <c r="L37" s="198"/>
      <c r="M37" s="198"/>
      <c r="N37" s="198"/>
      <c r="O37" s="198"/>
      <c r="P37" s="239"/>
      <c r="Q37" s="239"/>
      <c r="R37" s="255"/>
      <c r="S37" s="249"/>
      <c r="T37" s="198"/>
    </row>
    <row r="38" spans="1:20" ht="15.75" customHeight="1" thickBot="1" x14ac:dyDescent="0.25">
      <c r="A38" s="251"/>
      <c r="B38" s="45"/>
      <c r="C38" s="45"/>
      <c r="D38" s="45"/>
      <c r="E38" s="237" t="s">
        <v>214</v>
      </c>
      <c r="F38" s="238">
        <v>42</v>
      </c>
      <c r="G38" s="238"/>
      <c r="H38" s="238">
        <v>756</v>
      </c>
      <c r="I38" s="238"/>
      <c r="J38" s="198"/>
      <c r="K38" s="198"/>
      <c r="L38" s="198"/>
      <c r="M38" s="198"/>
      <c r="N38" s="198"/>
      <c r="O38" s="198"/>
      <c r="P38" s="238">
        <v>456</v>
      </c>
      <c r="Q38" s="238"/>
      <c r="R38" s="255"/>
      <c r="S38" s="238"/>
      <c r="T38" s="198"/>
    </row>
    <row r="39" spans="1:20" ht="15" customHeight="1" thickBot="1" x14ac:dyDescent="0.25">
      <c r="A39" s="251"/>
      <c r="B39" s="45"/>
      <c r="C39" s="45"/>
      <c r="D39" s="45"/>
      <c r="E39" s="237"/>
      <c r="F39" s="239"/>
      <c r="G39" s="239"/>
      <c r="H39" s="239"/>
      <c r="I39" s="239"/>
      <c r="J39" s="199"/>
      <c r="K39" s="199"/>
      <c r="L39" s="199"/>
      <c r="M39" s="199"/>
      <c r="N39" s="199"/>
      <c r="O39" s="199"/>
      <c r="P39" s="239"/>
      <c r="Q39" s="239"/>
      <c r="R39" s="256"/>
      <c r="S39" s="239"/>
      <c r="T39" s="199"/>
    </row>
    <row r="40" spans="1:20" ht="15" customHeight="1" x14ac:dyDescent="0.2">
      <c r="A40" s="251"/>
      <c r="B40" s="16"/>
      <c r="C40" s="16"/>
      <c r="D40" s="45"/>
      <c r="E40" s="16"/>
      <c r="F40" s="22"/>
      <c r="G40" s="22"/>
      <c r="H40" s="22"/>
      <c r="I40" s="22"/>
      <c r="J40" s="20"/>
      <c r="K40" s="20"/>
      <c r="L40" s="20"/>
      <c r="M40" s="20"/>
      <c r="N40" s="20"/>
      <c r="O40" s="20"/>
      <c r="P40" s="22"/>
      <c r="Q40" s="22"/>
      <c r="R40" s="20"/>
      <c r="S40" s="22"/>
      <c r="T40" s="20"/>
    </row>
    <row r="41" spans="1:20" ht="15" customHeight="1" thickBot="1" x14ac:dyDescent="0.25">
      <c r="A41" s="251"/>
      <c r="F41" s="15"/>
      <c r="G41" s="15"/>
      <c r="H41" s="15"/>
      <c r="I41" s="15"/>
      <c r="P41" s="15"/>
      <c r="Q41" s="15"/>
      <c r="R41" s="15"/>
      <c r="S41" s="15"/>
      <c r="T41" s="15"/>
    </row>
    <row r="42" spans="1:20" ht="15" customHeight="1" thickBot="1" x14ac:dyDescent="0.25">
      <c r="A42" s="251"/>
      <c r="B42" s="46" t="s">
        <v>242</v>
      </c>
      <c r="C42" s="16"/>
      <c r="D42" s="42" t="s">
        <v>235</v>
      </c>
      <c r="E42" s="46"/>
      <c r="F42" s="238">
        <v>4336</v>
      </c>
      <c r="G42" s="238">
        <v>9073</v>
      </c>
      <c r="H42" s="238">
        <v>1038</v>
      </c>
      <c r="I42" s="238">
        <v>891</v>
      </c>
      <c r="J42" s="197" t="s">
        <v>200</v>
      </c>
      <c r="K42" s="197" t="s">
        <v>200</v>
      </c>
      <c r="L42" s="197" t="s">
        <v>200</v>
      </c>
      <c r="M42" s="197" t="s">
        <v>200</v>
      </c>
      <c r="N42" s="197" t="s">
        <v>200</v>
      </c>
      <c r="O42" s="197" t="s">
        <v>200</v>
      </c>
      <c r="P42" s="238">
        <v>854</v>
      </c>
      <c r="Q42" s="238">
        <v>6186</v>
      </c>
      <c r="R42" s="197" t="s">
        <v>200</v>
      </c>
      <c r="S42" s="241">
        <v>854</v>
      </c>
      <c r="T42" s="197" t="s">
        <v>200</v>
      </c>
    </row>
    <row r="43" spans="1:20" ht="15.75" customHeight="1" thickBot="1" x14ac:dyDescent="0.25">
      <c r="A43" s="251"/>
      <c r="B43" s="47" t="s">
        <v>243</v>
      </c>
      <c r="C43" s="48"/>
      <c r="D43" s="42" t="s">
        <v>236</v>
      </c>
      <c r="E43" s="47"/>
      <c r="F43" s="239"/>
      <c r="G43" s="239"/>
      <c r="H43" s="239"/>
      <c r="I43" s="239"/>
      <c r="J43" s="198"/>
      <c r="K43" s="198"/>
      <c r="L43" s="198"/>
      <c r="M43" s="198"/>
      <c r="N43" s="198"/>
      <c r="O43" s="198"/>
      <c r="P43" s="249"/>
      <c r="Q43" s="239"/>
      <c r="R43" s="198"/>
      <c r="S43" s="243"/>
      <c r="T43" s="198"/>
    </row>
    <row r="44" spans="1:20" ht="15.75" customHeight="1" thickBot="1" x14ac:dyDescent="0.25">
      <c r="A44" s="251"/>
      <c r="B44" s="45"/>
      <c r="C44" s="45"/>
      <c r="D44" s="45"/>
      <c r="E44" s="237" t="s">
        <v>214</v>
      </c>
      <c r="F44" s="238"/>
      <c r="G44" s="238"/>
      <c r="H44" s="238">
        <v>854</v>
      </c>
      <c r="I44" s="238"/>
      <c r="J44" s="198"/>
      <c r="K44" s="198"/>
      <c r="L44" s="198"/>
      <c r="M44" s="198"/>
      <c r="N44" s="198"/>
      <c r="O44" s="198"/>
      <c r="P44" s="238"/>
      <c r="Q44" s="238">
        <v>3697</v>
      </c>
      <c r="R44" s="198"/>
      <c r="S44" s="238"/>
      <c r="T44" s="198"/>
    </row>
    <row r="45" spans="1:20" ht="15.75" customHeight="1" thickBot="1" x14ac:dyDescent="0.25">
      <c r="A45" s="252"/>
      <c r="B45" s="45"/>
      <c r="C45" s="45"/>
      <c r="D45" s="45"/>
      <c r="E45" s="237"/>
      <c r="F45" s="239"/>
      <c r="G45" s="239"/>
      <c r="H45" s="239"/>
      <c r="I45" s="239"/>
      <c r="J45" s="199"/>
      <c r="K45" s="199"/>
      <c r="L45" s="199"/>
      <c r="M45" s="199"/>
      <c r="N45" s="199"/>
      <c r="O45" s="199"/>
      <c r="P45" s="239"/>
      <c r="Q45" s="239"/>
      <c r="R45" s="199"/>
      <c r="S45" s="239"/>
      <c r="T45" s="199"/>
    </row>
    <row r="46" spans="1:20" ht="15" x14ac:dyDescent="0.25">
      <c r="F46" s="253"/>
      <c r="G46" s="253"/>
      <c r="H46" s="253"/>
    </row>
    <row r="47" spans="1:20" ht="15.75" thickBot="1" x14ac:dyDescent="0.3">
      <c r="F47" s="253"/>
      <c r="G47" s="253"/>
      <c r="H47" s="253"/>
    </row>
    <row r="48" spans="1:20" ht="15" x14ac:dyDescent="0.2">
      <c r="C48" s="22"/>
      <c r="D48" s="240" t="s">
        <v>216</v>
      </c>
      <c r="E48" s="241"/>
      <c r="F48" s="246"/>
      <c r="G48" s="246"/>
      <c r="H48" s="246"/>
      <c r="I48" s="246"/>
      <c r="P48" s="246"/>
      <c r="Q48" s="246"/>
      <c r="R48" s="246"/>
      <c r="S48" s="246"/>
    </row>
    <row r="49" spans="3:19" ht="15" x14ac:dyDescent="0.2">
      <c r="C49" s="22"/>
      <c r="D49" s="242"/>
      <c r="E49" s="243"/>
      <c r="F49" s="247"/>
      <c r="G49" s="247"/>
      <c r="H49" s="247"/>
      <c r="I49" s="247"/>
      <c r="P49" s="247"/>
      <c r="Q49" s="247"/>
      <c r="R49" s="247"/>
      <c r="S49" s="247"/>
    </row>
    <row r="50" spans="3:19" ht="15.75" thickBot="1" x14ac:dyDescent="0.25">
      <c r="C50" s="22"/>
      <c r="D50" s="244"/>
      <c r="E50" s="245"/>
      <c r="F50" s="248"/>
      <c r="G50" s="248"/>
      <c r="H50" s="248"/>
      <c r="I50" s="248"/>
      <c r="P50" s="248"/>
      <c r="Q50" s="248"/>
      <c r="R50" s="248"/>
      <c r="S50" s="248"/>
    </row>
  </sheetData>
  <mergeCells count="157">
    <mergeCell ref="T17:T20"/>
    <mergeCell ref="F30:F31"/>
    <mergeCell ref="F32:F33"/>
    <mergeCell ref="G30:G31"/>
    <mergeCell ref="G32:G33"/>
    <mergeCell ref="H30:H31"/>
    <mergeCell ref="H32:H33"/>
    <mergeCell ref="I30:I33"/>
    <mergeCell ref="J30:J33"/>
    <mergeCell ref="K30:K33"/>
    <mergeCell ref="L30:L33"/>
    <mergeCell ref="M30:M33"/>
    <mergeCell ref="N30:N33"/>
    <mergeCell ref="O30:O33"/>
    <mergeCell ref="R30:R33"/>
    <mergeCell ref="T30:T33"/>
    <mergeCell ref="P17:P20"/>
    <mergeCell ref="Q17:Q18"/>
    <mergeCell ref="Q19:Q20"/>
    <mergeCell ref="R17:R20"/>
    <mergeCell ref="S17:S20"/>
    <mergeCell ref="M17:M18"/>
    <mergeCell ref="M19:M20"/>
    <mergeCell ref="N17:N18"/>
    <mergeCell ref="T5:T8"/>
    <mergeCell ref="T11:T14"/>
    <mergeCell ref="L13:L14"/>
    <mergeCell ref="M11:M12"/>
    <mergeCell ref="M13:M14"/>
    <mergeCell ref="N11:N12"/>
    <mergeCell ref="N13:N14"/>
    <mergeCell ref="R5:R8"/>
    <mergeCell ref="S5:S8"/>
    <mergeCell ref="Q5:Q6"/>
    <mergeCell ref="Q7:Q8"/>
    <mergeCell ref="N5:N6"/>
    <mergeCell ref="N7:N8"/>
    <mergeCell ref="O5:O6"/>
    <mergeCell ref="O7:O8"/>
    <mergeCell ref="P5:P8"/>
    <mergeCell ref="R11:R14"/>
    <mergeCell ref="S11:S14"/>
    <mergeCell ref="P11:P14"/>
    <mergeCell ref="O11:O12"/>
    <mergeCell ref="O13:O14"/>
    <mergeCell ref="Q11:Q12"/>
    <mergeCell ref="Q13:Q14"/>
    <mergeCell ref="T36:T39"/>
    <mergeCell ref="Q36:Q37"/>
    <mergeCell ref="Q38:Q39"/>
    <mergeCell ref="S36:S37"/>
    <mergeCell ref="S38:S39"/>
    <mergeCell ref="R42:R45"/>
    <mergeCell ref="T42:T45"/>
    <mergeCell ref="S42:S43"/>
    <mergeCell ref="S44:S45"/>
    <mergeCell ref="R36:R39"/>
    <mergeCell ref="Q42:Q43"/>
    <mergeCell ref="Q44:Q45"/>
    <mergeCell ref="K5:K6"/>
    <mergeCell ref="K7:K8"/>
    <mergeCell ref="L5:L6"/>
    <mergeCell ref="L7:L8"/>
    <mergeCell ref="M5:M6"/>
    <mergeCell ref="M7:M8"/>
    <mergeCell ref="F46:H46"/>
    <mergeCell ref="F47:H47"/>
    <mergeCell ref="F42:F43"/>
    <mergeCell ref="J11:J12"/>
    <mergeCell ref="J13:J14"/>
    <mergeCell ref="K11:K12"/>
    <mergeCell ref="K13:K14"/>
    <mergeCell ref="L11:L12"/>
    <mergeCell ref="J36:J39"/>
    <mergeCell ref="K36:K39"/>
    <mergeCell ref="L36:L39"/>
    <mergeCell ref="M36:M39"/>
    <mergeCell ref="K17:K18"/>
    <mergeCell ref="K19:K20"/>
    <mergeCell ref="L17:L18"/>
    <mergeCell ref="L19:L20"/>
    <mergeCell ref="F36:F37"/>
    <mergeCell ref="G36:G37"/>
    <mergeCell ref="A30:A45"/>
    <mergeCell ref="A5:A21"/>
    <mergeCell ref="F5:F8"/>
    <mergeCell ref="G5:G8"/>
    <mergeCell ref="H5:H8"/>
    <mergeCell ref="J5:J6"/>
    <mergeCell ref="J7:J8"/>
    <mergeCell ref="F17:F20"/>
    <mergeCell ref="G17:G20"/>
    <mergeCell ref="H17:H20"/>
    <mergeCell ref="A24:B26"/>
    <mergeCell ref="G38:G39"/>
    <mergeCell ref="F38:F39"/>
    <mergeCell ref="I36:I37"/>
    <mergeCell ref="I38:I39"/>
    <mergeCell ref="H38:H39"/>
    <mergeCell ref="H36:H37"/>
    <mergeCell ref="G44:G45"/>
    <mergeCell ref="G42:G43"/>
    <mergeCell ref="H42:H43"/>
    <mergeCell ref="H44:H45"/>
    <mergeCell ref="I42:I43"/>
    <mergeCell ref="I44:I45"/>
    <mergeCell ref="J42:J45"/>
    <mergeCell ref="N19:N20"/>
    <mergeCell ref="O17:O18"/>
    <mergeCell ref="O19:O20"/>
    <mergeCell ref="J17:J18"/>
    <mergeCell ref="J19:J20"/>
    <mergeCell ref="R48:R50"/>
    <mergeCell ref="S48:S50"/>
    <mergeCell ref="R24:R26"/>
    <mergeCell ref="O24:O26"/>
    <mergeCell ref="S30:S31"/>
    <mergeCell ref="S32:S33"/>
    <mergeCell ref="N36:N39"/>
    <mergeCell ref="O36:O39"/>
    <mergeCell ref="P36:P37"/>
    <mergeCell ref="P38:P39"/>
    <mergeCell ref="P30:P31"/>
    <mergeCell ref="P32:P33"/>
    <mergeCell ref="Q30:Q31"/>
    <mergeCell ref="Q32:Q33"/>
    <mergeCell ref="Q24:Q26"/>
    <mergeCell ref="D48:E50"/>
    <mergeCell ref="F48:F50"/>
    <mergeCell ref="G48:G50"/>
    <mergeCell ref="H48:H50"/>
    <mergeCell ref="I48:I50"/>
    <mergeCell ref="P48:P50"/>
    <mergeCell ref="Q48:Q50"/>
    <mergeCell ref="F44:F45"/>
    <mergeCell ref="O42:O45"/>
    <mergeCell ref="P42:P43"/>
    <mergeCell ref="P44:P45"/>
    <mergeCell ref="K42:K45"/>
    <mergeCell ref="L42:L45"/>
    <mergeCell ref="M42:M45"/>
    <mergeCell ref="N42:N45"/>
    <mergeCell ref="E7:E8"/>
    <mergeCell ref="E13:E14"/>
    <mergeCell ref="E19:E20"/>
    <mergeCell ref="E32:E33"/>
    <mergeCell ref="E38:E39"/>
    <mergeCell ref="E44:E45"/>
    <mergeCell ref="I5:I6"/>
    <mergeCell ref="I7:I8"/>
    <mergeCell ref="I11:I12"/>
    <mergeCell ref="I13:I14"/>
    <mergeCell ref="I17:I18"/>
    <mergeCell ref="I19:I20"/>
    <mergeCell ref="F11:F14"/>
    <mergeCell ref="G11:G14"/>
    <mergeCell ref="H11:H14"/>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a83b0be-e607-49da-a246-f298b4b5ec7f">
      <Terms xmlns="http://schemas.microsoft.com/office/infopath/2007/PartnerControls"/>
    </lcf76f155ced4ddcb4097134ff3c332f>
    <TaxCatchAll xmlns="0bfdc619-4bd5-4a26-8e37-4be4446dc23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CC0FF582BA2C74CA333CA7FE12CA5DA" ma:contentTypeVersion="18" ma:contentTypeDescription="Create a new document." ma:contentTypeScope="" ma:versionID="528733507ede61ed80fad8af8656fc73">
  <xsd:schema xmlns:xsd="http://www.w3.org/2001/XMLSchema" xmlns:xs="http://www.w3.org/2001/XMLSchema" xmlns:p="http://schemas.microsoft.com/office/2006/metadata/properties" xmlns:ns2="8a83b0be-e607-49da-a246-f298b4b5ec7f" xmlns:ns3="b718360c-095c-4280-bd47-11306c163094" xmlns:ns4="0bfdc619-4bd5-4a26-8e37-4be4446dc23a" targetNamespace="http://schemas.microsoft.com/office/2006/metadata/properties" ma:root="true" ma:fieldsID="ec414f38eabfcd806c7394e425cd8ab8" ns2:_="" ns3:_="" ns4:_="">
    <xsd:import namespace="8a83b0be-e607-49da-a246-f298b4b5ec7f"/>
    <xsd:import namespace="b718360c-095c-4280-bd47-11306c163094"/>
    <xsd:import namespace="0bfdc619-4bd5-4a26-8e37-4be4446dc23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lcf76f155ced4ddcb4097134ff3c332f" minOccurs="0"/>
                <xsd:element ref="ns4:TaxCatchAll" minOccurs="0"/>
                <xsd:element ref="ns2:MediaServiceObjectDetectorVersions"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83b0be-e607-49da-a246-f298b4b5ec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f13cef49-2953-4246-9b7f-e3d70b1cf0e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Location" ma:index="22" nillable="true" ma:displayName="Location" ma:descrip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718360c-095c-4280-bd47-11306c163094"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bfdc619-4bd5-4a26-8e37-4be4446dc23a"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bc931174-68fc-4c21-937b-caa901218770}" ma:internalName="TaxCatchAll" ma:showField="CatchAllData" ma:web="b718360c-095c-4280-bd47-11306c1630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2E0F016-9816-42C9-98A1-914D584D0D09}">
  <ds:schemaRefs>
    <ds:schemaRef ds:uri="http://schemas.microsoft.com/office/2006/metadata/properties"/>
    <ds:schemaRef ds:uri="http://schemas.microsoft.com/office/infopath/2007/PartnerControls"/>
    <ds:schemaRef ds:uri="8a83b0be-e607-49da-a246-f298b4b5ec7f"/>
    <ds:schemaRef ds:uri="0bfdc619-4bd5-4a26-8e37-4be4446dc23a"/>
  </ds:schemaRefs>
</ds:datastoreItem>
</file>

<file path=customXml/itemProps2.xml><?xml version="1.0" encoding="utf-8"?>
<ds:datastoreItem xmlns:ds="http://schemas.openxmlformats.org/officeDocument/2006/customXml" ds:itemID="{D4EC7675-C127-4492-B653-3FBB500116EE}">
  <ds:schemaRefs>
    <ds:schemaRef ds:uri="http://schemas.microsoft.com/sharepoint/v3/contenttype/forms"/>
  </ds:schemaRefs>
</ds:datastoreItem>
</file>

<file path=customXml/itemProps3.xml><?xml version="1.0" encoding="utf-8"?>
<ds:datastoreItem xmlns:ds="http://schemas.openxmlformats.org/officeDocument/2006/customXml" ds:itemID="{62FDB408-0CA0-4A06-859C-FD8135C387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83b0be-e607-49da-a246-f298b4b5ec7f"/>
    <ds:schemaRef ds:uri="b718360c-095c-4280-bd47-11306c163094"/>
    <ds:schemaRef ds:uri="0bfdc619-4bd5-4a26-8e37-4be4446dc23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Directions</vt:lpstr>
      <vt:lpstr>Team List</vt:lpstr>
      <vt:lpstr>Judge Pairings - Separate Judge</vt:lpstr>
      <vt:lpstr>Separate Judge Teams Short List</vt:lpstr>
      <vt:lpstr>Ambassador Interviews</vt:lpstr>
      <vt:lpstr>Separate Judge Teams - Sample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FIRST</dc:creator>
  <cp:keywords/>
  <dc:description/>
  <cp:lastModifiedBy>Fiona Hanlon</cp:lastModifiedBy>
  <cp:revision/>
  <dcterms:created xsi:type="dcterms:W3CDTF">2024-03-01T18:10:49Z</dcterms:created>
  <dcterms:modified xsi:type="dcterms:W3CDTF">2026-10-26T14:59:21Z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0x010100ACC0FF582BA2C74CA333CA7FE12CA5DA</vt:lpwstr>
  </property>
  <property fmtid="{D5CDD505-2E9C-101B-9397-08002B2CF9AE}" pid="3" name="MediaServiceImageTags">
    <vt:lpwstr/>
  </property>
</Properties>
</file>