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sfirst.sharepoint.com/sites/firstroboticscompetition/Shared Documents/Projects/Key Volunteers/Judge Advisor/2027 Season JAs/"/>
    </mc:Choice>
  </mc:AlternateContent>
  <xr:revisionPtr revIDLastSave="580" documentId="8_{134B6C13-A96F-4521-AAAF-4BB0D87A6225}" xr6:coauthVersionLast="47" xr6:coauthVersionMax="47" xr10:uidLastSave="{AA09A73E-1ED8-460B-A70C-2B62A9EE9811}"/>
  <bookViews>
    <workbookView xWindow="-120" yWindow="-120" windowWidth="29040" windowHeight="15720" xr2:uid="{E5A7AD2B-5D41-4810-BF22-2825039CD01C}"/>
  </bookViews>
  <sheets>
    <sheet name="Directions" sheetId="14" r:id="rId1"/>
    <sheet name="Team List" sheetId="20" r:id="rId2"/>
    <sheet name="Judge Pairings - Shared Judges" sheetId="17" r:id="rId3"/>
    <sheet name="Shared Judge Teams Short List" sheetId="12" r:id="rId4"/>
    <sheet name="Ambassador Interviews" sheetId="21" r:id="rId5"/>
    <sheet name="Shared Judge Teams - Sample" sheetId="13"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1" l="1" a="1"/>
  <c r="B69" i="12"/>
  <c r="B70" i="12"/>
  <c r="B68" i="12"/>
  <c r="B62" i="12"/>
  <c r="B63" i="12"/>
  <c r="B61" i="12"/>
  <c r="B55" i="12"/>
  <c r="B56" i="12"/>
  <c r="B54" i="12"/>
  <c r="B48" i="12"/>
  <c r="B49" i="12"/>
  <c r="B47" i="12"/>
  <c r="B41" i="12"/>
  <c r="B42" i="12"/>
  <c r="B40" i="12"/>
  <c r="B34" i="12"/>
  <c r="B35" i="12"/>
  <c r="B33" i="12"/>
  <c r="B27" i="12"/>
  <c r="B28" i="12"/>
  <c r="B26" i="12"/>
  <c r="B20" i="12"/>
  <c r="B21" i="12"/>
  <c r="B19" i="12"/>
  <c r="B13" i="12"/>
  <c r="B14" i="12"/>
  <c r="B12" i="12"/>
  <c r="B6" i="12"/>
  <c r="B7" i="12"/>
  <c r="B5" i="12"/>
  <c r="E81" i="20" l="1"/>
  <c r="E80" i="20"/>
  <c r="E79" i="20"/>
  <c r="E78" i="20"/>
  <c r="E77" i="20"/>
  <c r="E76" i="20"/>
  <c r="E75" i="20"/>
  <c r="E74" i="20"/>
  <c r="E73" i="20"/>
  <c r="E72" i="20"/>
  <c r="E71" i="20"/>
  <c r="E70" i="20"/>
  <c r="E69" i="20"/>
  <c r="E68" i="20"/>
  <c r="E67" i="20"/>
  <c r="E66" i="20"/>
  <c r="E65" i="20"/>
  <c r="E64" i="20"/>
  <c r="E63" i="20"/>
  <c r="E62" i="20"/>
  <c r="E61" i="20"/>
  <c r="E60" i="20"/>
  <c r="E59" i="20"/>
  <c r="E58" i="20"/>
  <c r="E57" i="20"/>
  <c r="E56" i="20"/>
  <c r="E55" i="20"/>
  <c r="E54" i="20"/>
  <c r="E53" i="20"/>
  <c r="E52" i="20"/>
  <c r="E51" i="20"/>
  <c r="E50" i="20"/>
  <c r="E49" i="20"/>
  <c r="E48" i="20"/>
  <c r="E47" i="20"/>
  <c r="E46" i="20"/>
  <c r="E45" i="20"/>
  <c r="E44" i="20"/>
  <c r="E43" i="20"/>
  <c r="E42" i="20"/>
  <c r="E41" i="20"/>
  <c r="E40" i="20"/>
  <c r="E39" i="20"/>
  <c r="E38" i="20"/>
  <c r="E37" i="20"/>
  <c r="E36" i="20"/>
  <c r="E35" i="20"/>
  <c r="E34" i="20"/>
  <c r="E33" i="20"/>
  <c r="E32" i="20"/>
  <c r="E31" i="20"/>
  <c r="E30" i="20"/>
  <c r="E29" i="20"/>
  <c r="E28" i="20"/>
  <c r="E27" i="20"/>
  <c r="H26" i="20" a="1"/>
  <c r="E26" i="20"/>
  <c r="H25" i="20" a="1"/>
  <c r="E25" i="20"/>
  <c r="H24" i="20" a="1"/>
  <c r="E24" i="20"/>
  <c r="H23" i="20" a="1"/>
  <c r="E23" i="20"/>
  <c r="H22" i="20" a="1"/>
  <c r="E22" i="20"/>
  <c r="H21" i="20" a="1"/>
  <c r="E21" i="20"/>
  <c r="H20" i="20" a="1"/>
  <c r="E20" i="20"/>
  <c r="H19" i="20" a="1"/>
  <c r="E19" i="20"/>
  <c r="H18" i="20" a="1"/>
  <c r="E18" i="20"/>
  <c r="H17" i="20" a="1"/>
  <c r="E17" i="20"/>
  <c r="H16" i="20" a="1"/>
  <c r="E16" i="20"/>
  <c r="H15" i="20" a="1"/>
  <c r="E15" i="20"/>
  <c r="H14" i="20" a="1"/>
  <c r="E14" i="20"/>
  <c r="H13" i="20" a="1"/>
  <c r="E13" i="20"/>
  <c r="H12" i="20" a="1"/>
  <c r="E12" i="20"/>
  <c r="H11" i="20" a="1"/>
  <c r="E11" i="20"/>
  <c r="H10" i="20" a="1"/>
  <c r="E10" i="20"/>
  <c r="E9" i="20"/>
  <c r="E8" i="20"/>
  <c r="E7" i="20"/>
  <c r="E6" i="20"/>
  <c r="J8" i="20" l="1" a="1"/>
  <c r="J9" i="20" a="1"/>
  <c r="D30" i="17" s="1"/>
  <c r="J7" i="20" a="1"/>
  <c r="D22" i="17" s="1"/>
  <c r="J11" i="20" a="1"/>
  <c r="D38" i="17" s="1"/>
  <c r="J6" i="20" a="1"/>
  <c r="D18" i="17" s="1"/>
  <c r="J12" i="20" a="1"/>
  <c r="D42" i="17" s="1"/>
  <c r="J15" i="20" a="1"/>
  <c r="D54" i="17" s="1"/>
  <c r="D26" i="17"/>
  <c r="J14" i="20" a="1"/>
  <c r="D50" i="17" s="1"/>
  <c r="J10" i="20" a="1"/>
  <c r="D34" i="17" s="1"/>
  <c r="J13" i="20" a="1"/>
  <c r="D46" i="17" s="1"/>
  <c r="B5" i="21"/>
  <c r="H26" i="20"/>
  <c r="H25" i="20"/>
  <c r="H24" i="20"/>
  <c r="H23" i="20"/>
  <c r="H22" i="20"/>
  <c r="H21" i="20"/>
  <c r="H20" i="20"/>
  <c r="H19" i="20"/>
  <c r="H18" i="20"/>
  <c r="H17" i="20"/>
  <c r="H16" i="20"/>
  <c r="J15" i="20"/>
  <c r="H15" i="20"/>
  <c r="J14" i="20"/>
  <c r="H14" i="20"/>
  <c r="J13" i="20"/>
  <c r="H13" i="20"/>
  <c r="J12" i="20"/>
  <c r="H12" i="20"/>
  <c r="J11" i="20"/>
  <c r="H11" i="20"/>
  <c r="J10" i="20"/>
  <c r="H10" i="20"/>
  <c r="J9" i="20"/>
  <c r="J8" i="20"/>
  <c r="J7" i="20"/>
  <c r="J6" i="2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<sst xmlns="http://schemas.openxmlformats.org/spreadsheetml/2006/main" count="472" uniqueCount="248">
  <si>
    <t>Shared Judge Teams - Interview Both MA + TA</t>
  </si>
  <si>
    <t>Setting Up the Sheet - Pre-Event</t>
  </si>
  <si>
    <t xml:space="preserve">1. Fill in the Team List tab </t>
  </si>
  <si>
    <t>• Paste the team list onto the tab</t>
  </si>
  <si>
    <t>• Fill in the # of judge pairings you would like to have the team list divided into. This then divides teams into groups and populates groupings on the Judge Pairings tab</t>
  </si>
  <si>
    <t>2. Fill in the Judge Pairings tab</t>
  </si>
  <si>
    <t xml:space="preserve">• Assign judges to pairs and list them on the tab. Be sure to place names in the correct cells &amp; remember to try to pair rookie judges with veterans when possible. Use the experience column to track those who are Rookies (R) or Veterans. Try to also include someone with technical experience in each group if possible. </t>
  </si>
  <si>
    <t>• You will notice that the judge pairs have teams assigned to them based on the info from the Team List tab.</t>
  </si>
  <si>
    <r>
      <t xml:space="preserve">• Hide rows on the Judge Pairing tab for any unused pairings. </t>
    </r>
    <r>
      <rPr>
        <b/>
        <sz val="12"/>
        <color theme="1"/>
        <rFont val="Arial"/>
        <family val="2"/>
      </rPr>
      <t>Avoid deleting the rows as it may cause errors</t>
    </r>
  </si>
  <si>
    <t>3. Confirm the Separate Judge Team Short List tab is set up for your pairings</t>
  </si>
  <si>
    <r>
      <t xml:space="preserve">• review the tab and hide any rows for judge pairings you are not planning to use. </t>
    </r>
    <r>
      <rPr>
        <b/>
        <sz val="12"/>
        <color theme="1"/>
        <rFont val="Arial"/>
        <family val="2"/>
      </rPr>
      <t>Avoid deleting the rows as it may cause errors</t>
    </r>
  </si>
  <si>
    <t>Day 1 – Initial Nominations</t>
  </si>
  <si>
    <t>1. Send judges to do first round interviews. Remind them to take good notes as they may not be reinterviewing in the second round</t>
  </si>
  <si>
    <t>• Interview Team Attributes in the morning and Machine Attributes in the afternoon.</t>
  </si>
  <si>
    <t>• The same judge pair interviews teams for both Machine and Team Attribute awards.</t>
  </si>
  <si>
    <t>2. Select award nominees.</t>
  </si>
  <si>
    <t>• Each judge pair selects its #1 team for each award:</t>
  </si>
  <si>
    <t xml:space="preserve">     – Machine Attributes (MA): 8 awards.</t>
  </si>
  <si>
    <t xml:space="preserve">     – Team Attributes (TA): 7 awards.</t>
  </si>
  <si>
    <t xml:space="preserve">     – If you feel you have a STRONG second team selection for an award, add in the box below the Primary teams</t>
  </si>
  <si>
    <t>Note: The more judge groups you have the less likely that each group will have a nomination for each award. That is okay but be sure there is at least 2 teams nominated for every award to help with deconfliction</t>
  </si>
  <si>
    <t>• Enter selections by close of business on Day 1.</t>
  </si>
  <si>
    <t xml:space="preserve">     – Note that some District events may do this earlier on Day 1 to allow starting second round interviews. This can only be done if all teams have received their first 2 interviews. </t>
  </si>
  <si>
    <t>3. Identify duplicate teams.</t>
  </si>
  <si>
    <t>• The Judge Advisor (JA) circles any team nominated for more than one award within the MA or TA groups.</t>
  </si>
  <si>
    <t>• This helps judges identify teams that may need to be interviewed for multiple awards on Day 2.</t>
  </si>
  <si>
    <t>Day 2 – Follow-Up Interviews and Award Selection</t>
  </si>
  <si>
    <t>Note: Some District events may start this in the afternoon on Day 1 to start doing second round interviews. This can only be done if all teams have received their first 2 interviews.</t>
  </si>
  <si>
    <t>1. Assign teams to interview groups.</t>
  </si>
  <si>
    <t>• The JA should review nominated teams and find duplicated teams and then assign teams to groups. It is suggested to do a maximum of 8 teams per judge group. If you have more teams that need to be re-interviewed you may add more judge pairs but the fewer judge pairs that go out, the easier deconfliction will be.</t>
  </si>
  <si>
    <t>• The JA assigns duplicate-nominated teams to Groups A or B for Team Attributes.</t>
  </si>
  <si>
    <t>• The JA assigns duplicate-nominated teams to Groups C or D for Machine Attributes.</t>
  </si>
  <si>
    <t>• Mark the appropriate group (A, B, C, or D) in the designated columns.</t>
  </si>
  <si>
    <t>• Be aware from a timing perspective to not to put too many teams in each group as judges will have to reinterview each team. The deadline for everything to be entered into AES varies but is typically 45 minutes after playoffs begin. Please check with your Event Manager on site to finalize the exact time.</t>
  </si>
  <si>
    <t>2. Form judging groups.</t>
  </si>
  <si>
    <t xml:space="preserve">• The JA should form new groups using original set of judges. Each judge group can be a maximum of 3 people which means some judges will not be able to reinterview.  </t>
  </si>
  <si>
    <t xml:space="preserve">• The JA should form groups for A, B, C, and D to have them reinterview the teams grouped in step 1. </t>
  </si>
  <si>
    <t xml:space="preserve">• Each group interviews the teams assigned to them. Remind them to get notes from original judges. </t>
  </si>
  <si>
    <t>• Any spare judges not assigned to a group should do ambassador interviews in maximum groups of 3. (see Ambassador Interviews tab)</t>
  </si>
  <si>
    <t>3. Conduct follow-up interviews.</t>
  </si>
  <si>
    <t>• The JA sends judges to interview the shortlisted teams on Day 2 (or late afternoon on Day 1, if needed).</t>
  </si>
  <si>
    <t>4. Review and narrow nominations.</t>
  </si>
  <si>
    <t>• Each group reviews its assigned teams and narrows the nominations.</t>
  </si>
  <si>
    <t>• Judges should consider the Day 1 evaluations and nominations when making their decisions.</t>
  </si>
  <si>
    <t>5. Finalize award selections.</t>
  </si>
  <si>
    <t>• The JA facilitates the remaining award discussions and final decisions.</t>
  </si>
  <si>
    <t>• Enter final selections in the "Final Selection" rows:</t>
  </si>
  <si>
    <t xml:space="preserve">      – Row 36 for Machine Attributes.</t>
  </si>
  <si>
    <t xml:space="preserve">      – Row 71 for Team Attributes.</t>
  </si>
  <si>
    <t>6. Reference materials and help.</t>
  </si>
  <si>
    <t>• Refer to the "Shared Judge Teams – Example" tab for a completed example.</t>
  </si>
  <si>
    <t>• Contact Allen or Cindy if you need clarification.</t>
  </si>
  <si>
    <t>7. Have fun!</t>
  </si>
  <si>
    <t>Judge Pairings - Separate Judge Teams - Interview MA or TA (not both)</t>
  </si>
  <si>
    <t xml:space="preserve">Paste the team list for teams attending the event from the FIRST website &amp; then fill in the judge pairs with # of pairs you have. Teams will be grouped randomly and team assignments will then populate on the judge pairings tab. </t>
  </si>
  <si>
    <t># of Judge Pairs</t>
  </si>
  <si>
    <t>&lt;-- This method supports a maximum of 10 groups. Only enter 1-10 here. Judges will see each team twice for both Team &amp; Machine Awards</t>
  </si>
  <si>
    <t>Team #</t>
  </si>
  <si>
    <t>Team Name</t>
  </si>
  <si>
    <t>City, State, Country</t>
  </si>
  <si>
    <t>Assigned Group</t>
  </si>
  <si>
    <t>this section auto populates - do not enter data here</t>
  </si>
  <si>
    <t>Demons Robotics</t>
  </si>
  <si>
    <t>Wyoming, Michigan, USA</t>
  </si>
  <si>
    <t>Group 1</t>
  </si>
  <si>
    <t>D Cubed</t>
  </si>
  <si>
    <t>Grand Rapids, Michigan, USA</t>
  </si>
  <si>
    <t>Group 2</t>
  </si>
  <si>
    <t>Bedford Express</t>
  </si>
  <si>
    <t>Temperance, Michigan, USA</t>
  </si>
  <si>
    <t>Group 3</t>
  </si>
  <si>
    <t>Enigma Robotics</t>
  </si>
  <si>
    <t>Group 4</t>
  </si>
  <si>
    <t>Code Red Robotics the Stray Dogs</t>
  </si>
  <si>
    <t>Grandville, Michigan, USA</t>
  </si>
  <si>
    <t>Group 5</t>
  </si>
  <si>
    <t>Red Arrows</t>
  </si>
  <si>
    <t>Lowell, Michigan, USA</t>
  </si>
  <si>
    <t>Group 6</t>
  </si>
  <si>
    <t>Average Joes</t>
  </si>
  <si>
    <t>Saint Joseph, Michigan, USA</t>
  </si>
  <si>
    <t>Group 7</t>
  </si>
  <si>
    <t>Red Storm Robotics</t>
  </si>
  <si>
    <t>Kentwood, Michigan, USA</t>
  </si>
  <si>
    <t>Group 8</t>
  </si>
  <si>
    <t>RoboRangers</t>
  </si>
  <si>
    <t>Cassopolis, Michigan, USA</t>
  </si>
  <si>
    <t>Group 9</t>
  </si>
  <si>
    <t>That ONE Team-OurNextEngineers</t>
  </si>
  <si>
    <t>Belmont, Michigan, USA</t>
  </si>
  <si>
    <t>Group 10</t>
  </si>
  <si>
    <t>Fabricators</t>
  </si>
  <si>
    <t>Freeland, Michigan, USA</t>
  </si>
  <si>
    <t>Atomics</t>
  </si>
  <si>
    <t>Lake Odessa, Michigan, USA</t>
  </si>
  <si>
    <t>Bobcats</t>
  </si>
  <si>
    <t>Burr Oak, Michigan, USA</t>
  </si>
  <si>
    <t>East Grand Rapids Robotics</t>
  </si>
  <si>
    <t>Digital Dislocators</t>
  </si>
  <si>
    <t>Manchester, Michigan, USA</t>
  </si>
  <si>
    <t>Steel Falcons</t>
  </si>
  <si>
    <t>Brighton, Michigan, USA</t>
  </si>
  <si>
    <t>Viking Robotics</t>
  </si>
  <si>
    <t>Jackson, Michigan, USA</t>
  </si>
  <si>
    <t>Irish Robotics</t>
  </si>
  <si>
    <t>Kalamazoo, Michigan, USA</t>
  </si>
  <si>
    <t>Blue Eagles</t>
  </si>
  <si>
    <t>Fowler, Michigan, USA</t>
  </si>
  <si>
    <t>MC Hammers</t>
  </si>
  <si>
    <t>Michigan Center, Michigan, USA</t>
  </si>
  <si>
    <t>MagiTech</t>
  </si>
  <si>
    <t>Kalkaska Dragoneers</t>
  </si>
  <si>
    <t>Kalkaska, Michigan, USA</t>
  </si>
  <si>
    <t>FROST BYTE Robotics</t>
  </si>
  <si>
    <t>Bangor, Michigan, USA</t>
  </si>
  <si>
    <t>Williamston High School Vespidae</t>
  </si>
  <si>
    <t>Williamston, Michigan, USA</t>
  </si>
  <si>
    <t>Bionic Bulldogs</t>
  </si>
  <si>
    <t>Ravenna, Michigan, USA</t>
  </si>
  <si>
    <t>Next Express</t>
  </si>
  <si>
    <t>Dark Horse Robotics</t>
  </si>
  <si>
    <t>North Branch, Michigan, USA</t>
  </si>
  <si>
    <t>GRP Titans</t>
  </si>
  <si>
    <t>Eddies Circuit</t>
  </si>
  <si>
    <t>Edwardsburg, Michigan, USA</t>
  </si>
  <si>
    <t>The Mechadogs</t>
  </si>
  <si>
    <t>Covert, Michigan, USA</t>
  </si>
  <si>
    <t>Red Storm Rookies</t>
  </si>
  <si>
    <t>Tigers, Bro!</t>
  </si>
  <si>
    <t>Gobles, Michigan, USA</t>
  </si>
  <si>
    <t>Robosnacks</t>
  </si>
  <si>
    <t>Crystal Oscillators</t>
  </si>
  <si>
    <t>Bay City, Michigan, USA</t>
  </si>
  <si>
    <t>Robo Panthers</t>
  </si>
  <si>
    <t>Hesperia, Michigan, USA</t>
  </si>
  <si>
    <t>ProtoWarriors</t>
  </si>
  <si>
    <t>Fife Lake, Michigan, USA</t>
  </si>
  <si>
    <t>BeeBotics</t>
  </si>
  <si>
    <t>Bridgman, Michigan, USA</t>
  </si>
  <si>
    <t>Comstock Colts</t>
  </si>
  <si>
    <t>Big Reds</t>
  </si>
  <si>
    <t>Muskegon, Michigan, USA</t>
  </si>
  <si>
    <t>Timber Tech</t>
  </si>
  <si>
    <t>Eau Claire, Michigan, USA</t>
  </si>
  <si>
    <t>Judge Pairings - Shared Judge Teams - Interview Both MA + TA</t>
  </si>
  <si>
    <t>Day 1 Morning - Team Attribute Interviews</t>
  </si>
  <si>
    <t>Day 1 Afternoon - Team Machine Interviews</t>
  </si>
  <si>
    <t>Engineering Inspiration Award</t>
  </si>
  <si>
    <r>
      <t>Autonomous Award</t>
    </r>
    <r>
      <rPr>
        <i/>
        <sz val="12"/>
        <rFont val="Arial"/>
        <family val="2"/>
      </rPr>
      <t xml:space="preserve"> </t>
    </r>
  </si>
  <si>
    <t xml:space="preserve">Gracious Professionalism® Award </t>
  </si>
  <si>
    <t>Creativity Award</t>
  </si>
  <si>
    <r>
      <t>Imagery Award,</t>
    </r>
    <r>
      <rPr>
        <i/>
        <sz val="12"/>
        <rFont val="Arial"/>
        <family val="2"/>
      </rPr>
      <t xml:space="preserve"> in honor of Jack Kamen</t>
    </r>
  </si>
  <si>
    <t xml:space="preserve">Excellence in Engineering Award </t>
  </si>
  <si>
    <t>Judges Award</t>
  </si>
  <si>
    <t xml:space="preserve">Industrial Design Award </t>
  </si>
  <si>
    <t>Rising All Star Award</t>
  </si>
  <si>
    <t xml:space="preserve">Innovation in Control Award </t>
  </si>
  <si>
    <t xml:space="preserve">Team Spirit Award </t>
  </si>
  <si>
    <t xml:space="preserve">Quality Award </t>
  </si>
  <si>
    <t xml:space="preserve">Team Sustainability Award </t>
  </si>
  <si>
    <t>Rookie All Star Award</t>
  </si>
  <si>
    <t xml:space="preserve">Fill in First Name will auto populate where needed. Pair judges below. Remember to pair Veterans and Rookies when possible - use the Exp column to designate if a Rookie (R) or a Veteran (V). Try to also include someone with technical experience in each group if possible. </t>
  </si>
  <si>
    <r>
      <t>Any team with a team number of 11,700</t>
    </r>
    <r>
      <rPr>
        <b/>
        <strike/>
        <sz val="12"/>
        <color rgb="FF000000"/>
        <rFont val="Arial"/>
        <family val="2"/>
      </rPr>
      <t xml:space="preserve"> </t>
    </r>
    <r>
      <rPr>
        <b/>
        <sz val="12"/>
        <color rgb="FF000000"/>
        <rFont val="Arial"/>
        <family val="2"/>
      </rPr>
      <t>or higher is eligible for the Rookie All Star Award for the 2027 season.</t>
    </r>
  </si>
  <si>
    <t>First Name</t>
  </si>
  <si>
    <t>Last Name</t>
  </si>
  <si>
    <t>Exp.</t>
  </si>
  <si>
    <t>Team Assignments</t>
  </si>
  <si>
    <t>Allen</t>
  </si>
  <si>
    <t>Bancroft</t>
  </si>
  <si>
    <t>V, technical</t>
  </si>
  <si>
    <t>Sally</t>
  </si>
  <si>
    <t>Test</t>
  </si>
  <si>
    <t>V, team</t>
  </si>
  <si>
    <t>Meganne</t>
  </si>
  <si>
    <t>Tuplin-Dorgan</t>
  </si>
  <si>
    <t>R, team</t>
  </si>
  <si>
    <t xml:space="preserve">Cindy </t>
  </si>
  <si>
    <t>Stong</t>
  </si>
  <si>
    <t>-</t>
  </si>
  <si>
    <t xml:space="preserve">Fiona </t>
  </si>
  <si>
    <t>Hanlon</t>
  </si>
  <si>
    <t>R, technical</t>
  </si>
  <si>
    <t>V</t>
  </si>
  <si>
    <t>R</t>
  </si>
  <si>
    <r>
      <rPr>
        <b/>
        <i/>
        <sz val="12"/>
        <rFont val="Arial"/>
        <family val="2"/>
      </rPr>
      <t>FIRST</t>
    </r>
    <r>
      <rPr>
        <b/>
        <sz val="12"/>
        <rFont val="Arial"/>
        <family val="2"/>
      </rPr>
      <t xml:space="preserve"> Impact Award</t>
    </r>
  </si>
  <si>
    <t>Use the Submitted Award Scheduler found on the JA Resources webpage to manage FIA</t>
  </si>
  <si>
    <r>
      <rPr>
        <b/>
        <i/>
        <sz val="12"/>
        <rFont val="Arial"/>
        <family val="2"/>
      </rPr>
      <t>FIRST</t>
    </r>
    <r>
      <rPr>
        <b/>
        <sz val="12"/>
        <rFont val="Arial"/>
        <family val="2"/>
      </rPr>
      <t xml:space="preserve"> Leadership Award</t>
    </r>
  </si>
  <si>
    <t>First Name &amp; Team #</t>
  </si>
  <si>
    <t>Match Observer</t>
  </si>
  <si>
    <t>Note: If strapped for Judges, you can drop to 1x Match Observer or none but talk with your VC to see if a Robot Inspector or another volunteer can fill in</t>
  </si>
  <si>
    <t>Full Award List</t>
  </si>
  <si>
    <t>Woodie Flowers Finalist Award - Not given by the Judges</t>
  </si>
  <si>
    <t>Volunteer of the Year Award (optional)  - Not given by the Judges</t>
  </si>
  <si>
    <r>
      <rPr>
        <i/>
        <sz val="12"/>
        <rFont val="Arial"/>
        <family val="2"/>
      </rPr>
      <t>FIRST</t>
    </r>
    <r>
      <rPr>
        <sz val="12"/>
        <rFont val="Arial"/>
        <family val="2"/>
      </rPr>
      <t xml:space="preserve"> Impact Award</t>
    </r>
  </si>
  <si>
    <r>
      <rPr>
        <i/>
        <sz val="12"/>
        <rFont val="Arial"/>
        <family val="2"/>
      </rPr>
      <t>FIRST</t>
    </r>
    <r>
      <rPr>
        <sz val="12"/>
        <rFont val="Arial"/>
        <family val="2"/>
      </rPr>
      <t xml:space="preserve"> Leadership Award</t>
    </r>
  </si>
  <si>
    <r>
      <t xml:space="preserve">Imagery Award, </t>
    </r>
    <r>
      <rPr>
        <i/>
        <sz val="12"/>
        <rFont val="Arial"/>
        <family val="2"/>
      </rPr>
      <t>in honor of Jack Kamen</t>
    </r>
  </si>
  <si>
    <t>Gracious Professionalism® Award</t>
  </si>
  <si>
    <t xml:space="preserve">Rising All Star Award </t>
  </si>
  <si>
    <t xml:space="preserve">Autonomous Award </t>
  </si>
  <si>
    <r>
      <t>Creativity Award</t>
    </r>
    <r>
      <rPr>
        <i/>
        <sz val="12"/>
        <rFont val="Arial"/>
        <family val="2"/>
      </rPr>
      <t xml:space="preserve"> </t>
    </r>
  </si>
  <si>
    <t>Quality Award</t>
  </si>
  <si>
    <t>Innovation in Control Award</t>
  </si>
  <si>
    <t>Excellence in Engineering Award</t>
  </si>
  <si>
    <t>Team Sustainability Award</t>
  </si>
  <si>
    <t>Finalist - Not given by the Judges</t>
  </si>
  <si>
    <t>Winner - Not give by the Judges</t>
  </si>
  <si>
    <t>A or B</t>
  </si>
  <si>
    <t>C or D</t>
  </si>
  <si>
    <t>TA</t>
  </si>
  <si>
    <t>TA/MA</t>
  </si>
  <si>
    <t>MA</t>
  </si>
  <si>
    <t>Day 1
 Judges</t>
  </si>
  <si>
    <t>Day 2
Groups</t>
  </si>
  <si>
    <t>Day 2
Judges</t>
  </si>
  <si>
    <t>Rising All-Star Award</t>
  </si>
  <si>
    <t xml:space="preserve">Creativity Award </t>
  </si>
  <si>
    <t>Industrial Design Award</t>
  </si>
  <si>
    <t>Rookie All-Star Award</t>
  </si>
  <si>
    <t>Shared Judge Teams</t>
  </si>
  <si>
    <t>If a STRONG #2</t>
  </si>
  <si>
    <t># Interviews</t>
  </si>
  <si>
    <t>Final Selection</t>
  </si>
  <si>
    <t>This sheet will auto generate a list of teams who are not getting a second round interview to help make it easier to know which teams can get an ambassador interview.
It pulls information from the "Team List Tab" and compares it to the "Shared Judge Teams Short List tab"</t>
  </si>
  <si>
    <t>Teams who need an Ambassador interview</t>
  </si>
  <si>
    <t>A or B
C or D</t>
  </si>
  <si>
    <t>MA/TA</t>
  </si>
  <si>
    <r>
      <t>Imagery Award,</t>
    </r>
    <r>
      <rPr>
        <i/>
        <sz val="10"/>
        <rFont val="Arial"/>
        <family val="2"/>
      </rPr>
      <t xml:space="preserve"> in honor of Jack Kamen</t>
    </r>
  </si>
  <si>
    <r>
      <t>Autonomous Award</t>
    </r>
    <r>
      <rPr>
        <i/>
        <sz val="10"/>
        <rFont val="Arial"/>
        <family val="2"/>
      </rPr>
      <t xml:space="preserve"> </t>
    </r>
  </si>
  <si>
    <t>(A) - Tabitha</t>
  </si>
  <si>
    <t>A</t>
  </si>
  <si>
    <t>X</t>
  </si>
  <si>
    <t>x</t>
  </si>
  <si>
    <t>(B) - Bill</t>
  </si>
  <si>
    <t>B</t>
  </si>
  <si>
    <t>(A) - Samantha</t>
  </si>
  <si>
    <t>(B) - Bob</t>
  </si>
  <si>
    <t>(A) - Liz</t>
  </si>
  <si>
    <t>(B) - John</t>
  </si>
  <si>
    <t xml:space="preserve">B </t>
  </si>
  <si>
    <t>(C) - Tabitha</t>
  </si>
  <si>
    <t>C</t>
  </si>
  <si>
    <t>(D) - Bill</t>
  </si>
  <si>
    <t>D</t>
  </si>
  <si>
    <t>(C) - Samantha</t>
  </si>
  <si>
    <t>(D) - Bob</t>
  </si>
  <si>
    <t>(C) - Liz</t>
  </si>
  <si>
    <t>(D) - John</t>
  </si>
  <si>
    <t>Final  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</si>
</sst>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b/>
      <sz val="11"/>
      <color theme="1"/>
      <name val="Calibri"/>
      <family val="2"/>
      <scheme val="minor"/>
    </font>
    <font>
      <i/>
      <sz val="10"/>
      <name val="Arial"/>
      <family val="2"/>
    </font>
    <font>
      <sz val="10"/>
      <name val="Arial"/>
      <family val="2"/>
    </font>
    <font>
      <sz val="20"/>
      <color theme="1"/>
      <name val="Calibri"/>
      <family val="2"/>
      <scheme val="minor"/>
    </font>
    <font>
      <sz val="36"/>
      <color theme="1"/>
      <name val="Calibri"/>
      <family val="2"/>
      <scheme val="minor"/>
    </font>
    <font>
      <sz val="16"/>
      <color theme="1"/>
      <name val="Calibri"/>
      <family val="2"/>
      <scheme val="minor"/>
    </font>
    <font>
      <b/>
      <sz val="14"/>
      <color theme="1"/>
      <name val="Calibri"/>
      <family val="2"/>
      <scheme val="minor"/>
    </font>
    <font>
      <sz val="14"/>
      <color theme="1"/>
      <name val="Calibri"/>
      <family val="2"/>
      <scheme val="minor"/>
    </font>
    <font>
      <b/>
      <sz val="16"/>
      <color theme="1"/>
      <name val="Calibri"/>
      <family val="2"/>
      <scheme val="minor"/>
    </font>
    <font>
      <b/>
      <sz val="12"/>
      <color theme="1"/>
      <name val="Arial"/>
      <family val="2"/>
    </font>
    <font>
      <sz val="12"/>
      <color theme="1"/>
      <name val="Arial"/>
      <family val="2"/>
    </font>
    <font>
      <b/>
      <sz val="18"/>
      <color theme="1"/>
      <name val="Calibri"/>
      <family val="2"/>
      <scheme val="minor"/>
    </font>
    <font>
      <sz val="48"/>
      <color theme="1"/>
      <name val="Calibri"/>
      <family val="2"/>
      <scheme val="minor"/>
    </font>
    <font>
      <sz val="72"/>
      <color theme="1"/>
      <name val="Calibri"/>
      <family val="2"/>
      <scheme val="minor"/>
    </font>
    <font>
      <b/>
      <sz val="26"/>
      <color theme="1"/>
      <name val="Calibri"/>
      <family val="2"/>
      <scheme val="minor"/>
    </font>
    <font>
      <b/>
      <sz val="14"/>
      <color theme="1"/>
      <name val="Arial"/>
      <family val="2"/>
    </font>
    <font>
      <sz val="11"/>
      <name val="Calibri"/>
      <family val="2"/>
      <scheme val="minor"/>
    </font>
    <font>
      <i/>
      <sz val="12"/>
      <color theme="1"/>
      <name val="Arial"/>
      <family val="2"/>
    </font>
    <font>
      <i/>
      <sz val="11"/>
      <color theme="1"/>
      <name val="Arial"/>
      <family val="2"/>
    </font>
    <font>
      <sz val="11"/>
      <color theme="1"/>
      <name val="Arial"/>
      <family val="2"/>
    </font>
    <font>
      <b/>
      <sz val="16"/>
      <color theme="1"/>
      <name val="Arial"/>
      <family val="2"/>
    </font>
    <font>
      <b/>
      <sz val="11"/>
      <name val="Arial"/>
      <family val="2"/>
    </font>
    <font>
      <sz val="11"/>
      <name val="Arial"/>
      <family val="2"/>
    </font>
    <font>
      <sz val="36"/>
      <color theme="1"/>
      <name val="Arial"/>
      <family val="2"/>
    </font>
    <font>
      <b/>
      <sz val="12"/>
      <name val="Arial"/>
      <family val="2"/>
    </font>
    <font>
      <sz val="12"/>
      <name val="Arial"/>
      <family val="2"/>
    </font>
    <font>
      <i/>
      <sz val="12"/>
      <name val="Arial"/>
      <family val="2"/>
    </font>
    <font>
      <b/>
      <sz val="12"/>
      <color rgb="FF000000"/>
      <name val="Arial"/>
      <family val="2"/>
    </font>
    <font>
      <b/>
      <strike/>
      <sz val="12"/>
      <color rgb="FF000000"/>
      <name val="Arial"/>
      <family val="2"/>
    </font>
    <font>
      <b/>
      <i/>
      <sz val="12"/>
      <name val="Arial"/>
      <family val="2"/>
    </font>
    <font>
      <sz val="12"/>
      <color rgb="FF000000"/>
      <name val="Arial"/>
      <family val="2"/>
    </font>
    <font>
      <sz val="48"/>
      <color theme="1"/>
      <name val="Arial"/>
      <family val="2"/>
    </font>
  </fonts>
  <fills count="9">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5"/>
        <bgColor indexed="64"/>
      </patternFill>
    </fill>
  </fills>
  <borders count="56">
    <border>
      <left/>
      <right/>
      <top/>
      <bottom/>
      <diagonal/>
    </border>
    <border>
      <left style="medium">
        <color auto="1"/>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thin">
        <color auto="1"/>
      </right>
      <top/>
      <bottom/>
      <diagonal/>
    </border>
    <border>
      <left/>
      <right/>
      <top/>
      <bottom style="thin">
        <color auto="1"/>
      </bottom>
      <diagonal/>
    </border>
    <border>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thin">
        <color indexed="64"/>
      </top>
      <bottom/>
      <diagonal/>
    </border>
    <border>
      <left style="medium">
        <color indexed="64"/>
      </left>
      <right style="medium">
        <color indexed="64"/>
      </right>
      <top style="thin">
        <color auto="1"/>
      </top>
      <bottom style="thin">
        <color auto="1"/>
      </bottom>
      <diagonal/>
    </border>
    <border>
      <left style="thin">
        <color auto="1"/>
      </left>
      <right style="thin">
        <color auto="1"/>
      </right>
      <top/>
      <bottom/>
      <diagonal/>
    </border>
    <border>
      <left style="thin">
        <color auto="1"/>
      </left>
      <right/>
      <top/>
      <bottom/>
      <diagonal/>
    </border>
    <border>
      <left/>
      <right/>
      <top style="medium">
        <color indexed="64"/>
      </top>
      <bottom style="thin">
        <color auto="1"/>
      </bottom>
      <diagonal/>
    </border>
    <border>
      <left style="medium">
        <color indexed="64"/>
      </left>
      <right style="medium">
        <color indexed="64"/>
      </right>
      <top style="thin">
        <color auto="1"/>
      </top>
      <bottom/>
      <diagonal/>
    </border>
    <border>
      <left style="thin">
        <color auto="1"/>
      </left>
      <right style="thin">
        <color auto="1"/>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diagonal/>
    </border>
    <border>
      <left/>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bottom style="medium">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medium">
        <color indexed="64"/>
      </top>
      <bottom/>
      <diagonal/>
    </border>
    <border>
      <left style="thin">
        <color auto="1"/>
      </left>
      <right/>
      <top/>
      <bottom style="thin">
        <color auto="1"/>
      </bottom>
      <diagonal/>
    </border>
    <border>
      <left style="thick">
        <color theme="1"/>
      </left>
      <right/>
      <top style="thick">
        <color theme="1"/>
      </top>
      <bottom/>
      <diagonal/>
    </border>
    <border>
      <left/>
      <right style="thick">
        <color theme="1"/>
      </right>
      <top style="thick">
        <color theme="1"/>
      </top>
      <bottom/>
      <diagonal/>
    </border>
    <border>
      <left style="thick">
        <color theme="1"/>
      </left>
      <right/>
      <top/>
      <bottom/>
      <diagonal/>
    </border>
    <border>
      <left/>
      <right style="thick">
        <color theme="1"/>
      </right>
      <top/>
      <bottom/>
      <diagonal/>
    </border>
    <border>
      <left style="thick">
        <color theme="1"/>
      </left>
      <right/>
      <top/>
      <bottom style="thick">
        <color theme="1"/>
      </bottom>
      <diagonal/>
    </border>
    <border>
      <left/>
      <right style="thick">
        <color theme="1"/>
      </right>
      <top/>
      <bottom style="thick">
        <color theme="1"/>
      </bottom>
      <diagonal/>
    </border>
    <border>
      <left style="thin">
        <color auto="1"/>
      </left>
      <right/>
      <top style="thin">
        <color auto="1"/>
      </top>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style="medium">
        <color theme="1"/>
      </bottom>
      <diagonal/>
    </border>
    <border>
      <left/>
      <right style="medium">
        <color theme="1"/>
      </right>
      <top/>
      <bottom style="medium">
        <color theme="1"/>
      </bottom>
      <diagonal/>
    </border>
    <border>
      <left style="medium">
        <color indexed="64"/>
      </left>
      <right style="thin">
        <color auto="1"/>
      </right>
      <top/>
      <bottom/>
      <diagonal/>
    </border>
  </borders>
  <cellStyleXfs count="1">
    <xf numFmtId="0" fontId="0" fillId="0" borderId="0"/>
  </cellStyleXfs>
  <cellXfs count="290">
    <xf numFmtId="0" fontId="0" fillId="0" borderId="0" xfId="0"/>
    <xf numFmtId="0" fontId="0" fillId="0" borderId="0" xfId="0" applyAlignment="1">
      <alignment wrapText="1"/>
    </xf>
    <xf numFmtId="0" fontId="0" fillId="0" borderId="2" xfId="0" applyBorder="1" applyAlignment="1">
      <alignment horizontal="center" vertical="center" wrapText="1"/>
    </xf>
    <xf numFmtId="0" fontId="1" fillId="0" borderId="0" xfId="0" applyFont="1"/>
    <xf numFmtId="0" fontId="1" fillId="0" borderId="0" xfId="0" applyFont="1" applyAlignment="1">
      <alignment vertical="center"/>
    </xf>
    <xf numFmtId="0" fontId="6" fillId="0" borderId="0" xfId="0" applyFont="1" applyAlignment="1">
      <alignment horizontal="center" vertical="center"/>
    </xf>
    <xf numFmtId="0" fontId="4" fillId="0" borderId="0" xfId="0" applyFont="1" applyAlignment="1">
      <alignment horizontal="center" vertical="center" textRotation="90"/>
    </xf>
    <xf numFmtId="0" fontId="8" fillId="0" borderId="0" xfId="0" applyFont="1" applyAlignment="1">
      <alignment horizontal="center" vertical="center"/>
    </xf>
    <xf numFmtId="0" fontId="3" fillId="0" borderId="0" xfId="0" applyFont="1"/>
    <xf numFmtId="0" fontId="4" fillId="0" borderId="1" xfId="0" applyFont="1" applyBorder="1" applyAlignment="1">
      <alignment vertical="center" textRotation="90"/>
    </xf>
    <xf numFmtId="0" fontId="4" fillId="0" borderId="0" xfId="0" applyFont="1" applyAlignment="1">
      <alignment vertical="center" textRotation="90"/>
    </xf>
    <xf numFmtId="0" fontId="0" fillId="0" borderId="3" xfId="0"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7" fillId="0" borderId="2" xfId="0" applyFont="1" applyBorder="1" applyAlignment="1">
      <alignment horizontal="center" vertical="center" textRotation="90" wrapText="1"/>
    </xf>
    <xf numFmtId="0" fontId="9" fillId="0" borderId="0" xfId="0" applyFont="1" applyAlignment="1">
      <alignment horizontal="center" vertical="center"/>
    </xf>
    <xf numFmtId="0" fontId="9" fillId="0" borderId="7" xfId="0" applyFont="1" applyBorder="1" applyAlignment="1">
      <alignment horizontal="center" vertical="center"/>
    </xf>
    <xf numFmtId="0" fontId="1" fillId="0" borderId="4" xfId="0" applyFont="1" applyBorder="1" applyAlignment="1">
      <alignment horizontal="center" vertical="center" wrapText="1"/>
    </xf>
    <xf numFmtId="0" fontId="0" fillId="0" borderId="24" xfId="0" applyBorder="1"/>
    <xf numFmtId="0" fontId="5" fillId="0" borderId="14" xfId="0" applyFont="1" applyBorder="1" applyAlignment="1">
      <alignment horizontal="center" vertical="center"/>
    </xf>
    <xf numFmtId="0" fontId="1" fillId="0" borderId="14" xfId="0" applyFont="1" applyBorder="1" applyAlignment="1">
      <alignment vertical="center"/>
    </xf>
    <xf numFmtId="0" fontId="1" fillId="0" borderId="24" xfId="0" applyFont="1" applyBorder="1" applyAlignment="1">
      <alignment vertical="center"/>
    </xf>
    <xf numFmtId="0" fontId="1" fillId="0" borderId="24" xfId="0" applyFont="1" applyBorder="1" applyAlignment="1">
      <alignment horizontal="center" vertical="center"/>
    </xf>
    <xf numFmtId="0" fontId="5" fillId="0" borderId="24" xfId="0" applyFont="1" applyBorder="1" applyAlignment="1">
      <alignment horizontal="center" vertical="center"/>
    </xf>
    <xf numFmtId="0" fontId="1" fillId="0" borderId="24" xfId="0" applyFont="1" applyBorder="1"/>
    <xf numFmtId="0" fontId="0" fillId="0" borderId="25" xfId="0" applyBorder="1"/>
    <xf numFmtId="0" fontId="5" fillId="0" borderId="25" xfId="0" applyFont="1" applyBorder="1" applyAlignment="1">
      <alignment horizontal="center" vertical="center"/>
    </xf>
    <xf numFmtId="0" fontId="1" fillId="0" borderId="25" xfId="0" applyFont="1" applyBorder="1" applyAlignment="1">
      <alignment vertical="center"/>
    </xf>
    <xf numFmtId="0" fontId="1" fillId="2" borderId="2" xfId="0" applyFont="1" applyFill="1" applyBorder="1" applyAlignment="1">
      <alignment horizontal="center" vertical="center"/>
    </xf>
    <xf numFmtId="0" fontId="11" fillId="0" borderId="0" xfId="0" applyFont="1"/>
    <xf numFmtId="0" fontId="11" fillId="0" borderId="0" xfId="0" applyFont="1" applyAlignment="1">
      <alignment horizontal="center" vertical="center"/>
    </xf>
    <xf numFmtId="0" fontId="5" fillId="0" borderId="0" xfId="0" applyFont="1" applyAlignment="1">
      <alignment horizontal="center" vertical="center"/>
    </xf>
    <xf numFmtId="0" fontId="1" fillId="0" borderId="0" xfId="0" applyFont="1" applyAlignment="1">
      <alignment horizontal="center" vertical="center"/>
    </xf>
    <xf numFmtId="0" fontId="6" fillId="0" borderId="0" xfId="0" applyFont="1" applyAlignment="1">
      <alignment horizontal="center" vertical="center" textRotation="90"/>
    </xf>
    <xf numFmtId="0" fontId="9" fillId="0" borderId="3" xfId="0" applyFont="1" applyBorder="1"/>
    <xf numFmtId="0" fontId="9" fillId="0" borderId="5" xfId="0" applyFont="1" applyBorder="1"/>
    <xf numFmtId="0" fontId="9" fillId="0" borderId="0" xfId="0" applyFont="1"/>
    <xf numFmtId="0" fontId="9" fillId="2" borderId="16" xfId="0" applyFont="1" applyFill="1" applyBorder="1" applyAlignment="1">
      <alignment horizontal="center" vertical="center"/>
    </xf>
    <xf numFmtId="0" fontId="7" fillId="0" borderId="5" xfId="0" applyFont="1" applyBorder="1" applyAlignment="1">
      <alignment horizontal="center" vertical="center"/>
    </xf>
    <xf numFmtId="0" fontId="9" fillId="4" borderId="16" xfId="0" applyFont="1" applyFill="1" applyBorder="1" applyAlignment="1">
      <alignment horizontal="center" vertical="center"/>
    </xf>
    <xf numFmtId="0" fontId="9" fillId="4" borderId="2" xfId="0" applyFont="1" applyFill="1" applyBorder="1"/>
    <xf numFmtId="0" fontId="9" fillId="2" borderId="2" xfId="0" applyFont="1" applyFill="1" applyBorder="1"/>
    <xf numFmtId="0" fontId="9" fillId="4" borderId="7" xfId="0" applyFont="1" applyFill="1" applyBorder="1"/>
    <xf numFmtId="0" fontId="9" fillId="2" borderId="7" xfId="0" applyFont="1" applyFill="1" applyBorder="1"/>
    <xf numFmtId="0" fontId="0" fillId="0" borderId="0" xfId="0" applyAlignment="1">
      <alignment horizontal="center" vertical="center"/>
    </xf>
    <xf numFmtId="0" fontId="0" fillId="0" borderId="0" xfId="0" applyAlignment="1">
      <alignment horizontal="center"/>
    </xf>
    <xf numFmtId="0" fontId="12" fillId="0" borderId="0" xfId="0" applyFont="1" applyAlignment="1">
      <alignment horizontal="center" vertical="center"/>
    </xf>
    <xf numFmtId="0" fontId="7" fillId="0" borderId="2" xfId="0" applyFont="1" applyBorder="1" applyAlignment="1">
      <alignment horizontal="center" vertical="center"/>
    </xf>
    <xf numFmtId="0" fontId="13" fillId="0" borderId="0" xfId="0" applyFont="1" applyAlignment="1">
      <alignment vertical="center"/>
    </xf>
    <xf numFmtId="0" fontId="0" fillId="0" borderId="0" xfId="0" applyAlignment="1">
      <alignment vertical="center"/>
    </xf>
    <xf numFmtId="0" fontId="14" fillId="0" borderId="0" xfId="0" applyFont="1" applyAlignment="1">
      <alignment vertical="center"/>
    </xf>
    <xf numFmtId="0" fontId="0" fillId="0" borderId="24" xfId="0" applyBorder="1" applyAlignment="1">
      <alignment horizontal="center" vertical="center"/>
    </xf>
    <xf numFmtId="0" fontId="1" fillId="4" borderId="2" xfId="0" applyFont="1" applyFill="1" applyBorder="1" applyAlignment="1">
      <alignment horizontal="center" vertical="center"/>
    </xf>
    <xf numFmtId="0" fontId="10" fillId="0" borderId="0" xfId="0" applyFont="1" applyAlignment="1">
      <alignment horizontal="center"/>
    </xf>
    <xf numFmtId="0" fontId="10" fillId="0" borderId="0" xfId="0" applyFont="1"/>
    <xf numFmtId="0" fontId="10" fillId="4" borderId="16" xfId="0" applyFont="1" applyFill="1" applyBorder="1" applyAlignment="1">
      <alignment horizontal="center" vertical="center"/>
    </xf>
    <xf numFmtId="0" fontId="17" fillId="0" borderId="0" xfId="0" applyFont="1"/>
    <xf numFmtId="0" fontId="11" fillId="0" borderId="0" xfId="0" applyFont="1" applyAlignment="1">
      <alignment horizontal="left" wrapText="1"/>
    </xf>
    <xf numFmtId="0" fontId="20" fillId="0" borderId="0" xfId="0" applyFont="1"/>
    <xf numFmtId="0" fontId="20" fillId="0" borderId="0" xfId="0" applyFont="1" applyAlignment="1">
      <alignment horizontal="center"/>
    </xf>
    <xf numFmtId="0" fontId="20" fillId="0" borderId="37" xfId="0" applyFont="1" applyBorder="1"/>
    <xf numFmtId="0" fontId="20" fillId="0" borderId="0" xfId="0" applyFont="1" applyAlignment="1">
      <alignment wrapText="1"/>
    </xf>
    <xf numFmtId="0" fontId="24" fillId="0" borderId="0" xfId="0" applyFont="1" applyAlignment="1">
      <alignment horizontal="center" vertical="center"/>
    </xf>
    <xf numFmtId="0" fontId="20" fillId="0" borderId="0" xfId="0" applyFont="1" applyAlignment="1">
      <alignment vertical="center"/>
    </xf>
    <xf numFmtId="0" fontId="21" fillId="0" borderId="0" xfId="0" applyFont="1"/>
    <xf numFmtId="0" fontId="11" fillId="0" borderId="0" xfId="0" applyFont="1" applyAlignment="1">
      <alignment horizontal="center"/>
    </xf>
    <xf numFmtId="0" fontId="10" fillId="0" borderId="0" xfId="0" applyFont="1" applyAlignment="1">
      <alignment vertical="center"/>
    </xf>
    <xf numFmtId="0" fontId="25" fillId="0" borderId="0" xfId="0" applyFont="1" applyAlignment="1">
      <alignment horizontal="center"/>
    </xf>
    <xf numFmtId="0" fontId="26" fillId="0" borderId="0" xfId="0" applyFont="1"/>
    <xf numFmtId="0" fontId="10" fillId="0" borderId="28" xfId="0" applyFont="1" applyBorder="1" applyAlignment="1">
      <alignment horizontal="center" vertical="center"/>
    </xf>
    <xf numFmtId="0" fontId="10" fillId="0" borderId="28" xfId="0" applyFont="1" applyBorder="1" applyAlignment="1">
      <alignment horizontal="center"/>
    </xf>
    <xf numFmtId="0" fontId="11" fillId="3" borderId="29" xfId="0" applyFont="1" applyFill="1" applyBorder="1"/>
    <xf numFmtId="0" fontId="11" fillId="0" borderId="30" xfId="0" applyFont="1" applyBorder="1"/>
    <xf numFmtId="0" fontId="11" fillId="0" borderId="30" xfId="0" applyFont="1" applyBorder="1" applyAlignment="1">
      <alignment horizontal="center"/>
    </xf>
    <xf numFmtId="0" fontId="11" fillId="3" borderId="33" xfId="0" applyFont="1" applyFill="1" applyBorder="1"/>
    <xf numFmtId="0" fontId="11" fillId="0" borderId="34" xfId="0" applyFont="1" applyBorder="1"/>
    <xf numFmtId="0" fontId="11" fillId="0" borderId="34" xfId="0" applyFont="1" applyBorder="1" applyAlignment="1">
      <alignment horizontal="center"/>
    </xf>
    <xf numFmtId="0" fontId="11" fillId="0" borderId="0" xfId="0" applyFont="1" applyAlignment="1">
      <alignment horizontal="center" vertical="center" wrapText="1"/>
    </xf>
    <xf numFmtId="0" fontId="10" fillId="0" borderId="36" xfId="0" applyFont="1" applyBorder="1" applyAlignment="1">
      <alignment horizontal="center" vertical="center"/>
    </xf>
    <xf numFmtId="16" fontId="11" fillId="0" borderId="0" xfId="0" applyNumberFormat="1" applyFont="1"/>
    <xf numFmtId="0" fontId="11" fillId="0" borderId="37" xfId="0" applyFont="1" applyBorder="1"/>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textRotation="90" wrapText="1"/>
    </xf>
    <xf numFmtId="0" fontId="10" fillId="0" borderId="7" xfId="0" applyFont="1" applyBorder="1" applyAlignment="1">
      <alignment horizontal="center" vertical="center"/>
    </xf>
    <xf numFmtId="0" fontId="11" fillId="0" borderId="0" xfId="0" applyFont="1" applyAlignment="1">
      <alignment horizontal="center" vertical="center" textRotation="90"/>
    </xf>
    <xf numFmtId="0" fontId="10" fillId="0" borderId="0" xfId="0" applyFont="1" applyAlignment="1">
      <alignment horizontal="center" vertical="center"/>
    </xf>
    <xf numFmtId="0" fontId="10" fillId="2" borderId="16" xfId="0" applyFont="1" applyFill="1" applyBorder="1" applyAlignment="1">
      <alignment horizontal="center" vertical="center"/>
    </xf>
    <xf numFmtId="0" fontId="11" fillId="0" borderId="0" xfId="0" applyFont="1" applyAlignment="1">
      <alignment vertical="center" textRotation="90"/>
    </xf>
    <xf numFmtId="0" fontId="10" fillId="0" borderId="5" xfId="0" applyFont="1" applyBorder="1" applyAlignment="1">
      <alignment horizontal="center" vertical="center"/>
    </xf>
    <xf numFmtId="0" fontId="10" fillId="0" borderId="2" xfId="0" applyFont="1" applyBorder="1" applyAlignment="1">
      <alignment horizontal="center" vertical="center"/>
    </xf>
    <xf numFmtId="0" fontId="11" fillId="0" borderId="3" xfId="0" applyFont="1" applyBorder="1" applyAlignment="1">
      <alignment horizontal="center" vertical="center" wrapText="1"/>
    </xf>
    <xf numFmtId="0" fontId="11" fillId="0" borderId="0" xfId="0" applyFont="1" applyAlignment="1">
      <alignment vertical="center"/>
    </xf>
    <xf numFmtId="0" fontId="18" fillId="0" borderId="0" xfId="0" applyFont="1" applyAlignment="1">
      <alignment wrapText="1"/>
    </xf>
    <xf numFmtId="0" fontId="20" fillId="0" borderId="0" xfId="0" applyFont="1" applyAlignment="1">
      <alignment horizontal="center" wrapText="1"/>
    </xf>
    <xf numFmtId="0" fontId="20" fillId="3" borderId="2" xfId="0" applyFont="1" applyFill="1" applyBorder="1" applyAlignment="1">
      <alignment horizontal="center" vertical="center"/>
    </xf>
    <xf numFmtId="0" fontId="22" fillId="0" borderId="37" xfId="0" applyFont="1" applyBorder="1" applyAlignment="1">
      <alignment horizontal="center"/>
    </xf>
    <xf numFmtId="0" fontId="22" fillId="0" borderId="37" xfId="0" applyFont="1" applyBorder="1"/>
    <xf numFmtId="0" fontId="23" fillId="3" borderId="37" xfId="0" applyFont="1" applyFill="1" applyBorder="1" applyAlignment="1">
      <alignment horizontal="center"/>
    </xf>
    <xf numFmtId="0" fontId="23" fillId="3" borderId="37" xfId="0" applyFont="1" applyFill="1" applyBorder="1"/>
    <xf numFmtId="0" fontId="23" fillId="0" borderId="37" xfId="0" applyFont="1" applyBorder="1" applyAlignment="1">
      <alignment vertical="center" wrapText="1"/>
    </xf>
    <xf numFmtId="0" fontId="20" fillId="3" borderId="37" xfId="0" applyFont="1" applyFill="1" applyBorder="1" applyAlignment="1">
      <alignment horizontal="center"/>
    </xf>
    <xf numFmtId="0" fontId="20" fillId="3" borderId="37" xfId="0" applyFont="1" applyFill="1" applyBorder="1"/>
    <xf numFmtId="0" fontId="32" fillId="0" borderId="0" xfId="0" applyFont="1" applyAlignment="1">
      <alignment vertical="center"/>
    </xf>
    <xf numFmtId="0" fontId="24" fillId="0" borderId="14" xfId="0" applyFont="1" applyBorder="1" applyAlignment="1">
      <alignment horizontal="center" vertical="center"/>
    </xf>
    <xf numFmtId="0" fontId="24" fillId="0" borderId="24" xfId="0" applyFont="1" applyBorder="1" applyAlignment="1">
      <alignment horizontal="center" vertical="center"/>
    </xf>
    <xf numFmtId="0" fontId="24" fillId="0" borderId="25" xfId="0"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xf numFmtId="0" fontId="10" fillId="0" borderId="5" xfId="0" applyFont="1" applyBorder="1"/>
    <xf numFmtId="0" fontId="11" fillId="0" borderId="2" xfId="0" applyFont="1" applyBorder="1" applyAlignment="1">
      <alignment horizontal="center" vertical="center" wrapText="1"/>
    </xf>
    <xf numFmtId="0" fontId="10" fillId="0" borderId="24" xfId="0" applyFont="1" applyBorder="1" applyAlignment="1">
      <alignment horizontal="center" vertical="center"/>
    </xf>
    <xf numFmtId="0" fontId="11" fillId="0" borderId="24" xfId="0" applyFont="1" applyBorder="1" applyAlignment="1">
      <alignment horizontal="center" vertical="center"/>
    </xf>
    <xf numFmtId="0" fontId="26" fillId="0" borderId="0" xfId="0" applyFont="1" applyAlignment="1">
      <alignment horizontal="center"/>
    </xf>
    <xf numFmtId="0" fontId="11" fillId="0" borderId="0" xfId="0" applyFont="1" applyAlignment="1">
      <alignment horizontal="left"/>
    </xf>
    <xf numFmtId="0" fontId="11" fillId="3" borderId="55" xfId="0" applyFont="1" applyFill="1" applyBorder="1"/>
    <xf numFmtId="0" fontId="11" fillId="0" borderId="24" xfId="0" applyFont="1" applyBorder="1"/>
    <xf numFmtId="0" fontId="11" fillId="0" borderId="24" xfId="0" applyFont="1" applyBorder="1" applyAlignment="1">
      <alignment horizontal="center"/>
    </xf>
    <xf numFmtId="0" fontId="10" fillId="3" borderId="3" xfId="0" applyFont="1" applyFill="1" applyBorder="1" applyAlignment="1">
      <alignment horizontal="center" vertical="center"/>
    </xf>
    <xf numFmtId="0" fontId="10" fillId="0" borderId="2" xfId="0" applyFont="1" applyBorder="1"/>
    <xf numFmtId="0" fontId="10" fillId="0" borderId="7" xfId="0" applyFont="1" applyBorder="1"/>
    <xf numFmtId="0" fontId="20" fillId="7" borderId="0" xfId="0" applyFont="1" applyFill="1" applyAlignment="1">
      <alignment vertical="center" wrapText="1"/>
    </xf>
    <xf numFmtId="0" fontId="11" fillId="0" borderId="0" xfId="0" applyFont="1" applyAlignment="1">
      <alignment horizontal="left" vertical="center" wrapText="1"/>
    </xf>
    <xf numFmtId="0" fontId="10" fillId="0" borderId="0" xfId="0" applyFont="1" applyAlignment="1">
      <alignment horizontal="center" vertical="center" wrapText="1"/>
    </xf>
    <xf numFmtId="0" fontId="1" fillId="4" borderId="2" xfId="0" applyFont="1" applyFill="1" applyBorder="1" applyAlignment="1">
      <alignment horizontal="center" vertical="center" wrapText="1"/>
    </xf>
    <xf numFmtId="0" fontId="11" fillId="0" borderId="0" xfId="0" applyFont="1" applyAlignment="1">
      <alignment wrapText="1"/>
    </xf>
    <xf numFmtId="0" fontId="11" fillId="0" borderId="0" xfId="0" applyFont="1" applyAlignment="1">
      <alignment horizontal="left"/>
    </xf>
    <xf numFmtId="0" fontId="19" fillId="0" borderId="0" xfId="0" applyFont="1" applyAlignment="1">
      <alignment horizontal="center" wrapText="1"/>
    </xf>
    <xf numFmtId="0" fontId="21" fillId="4" borderId="7" xfId="0" applyFont="1" applyFill="1" applyBorder="1" applyAlignment="1">
      <alignment horizontal="center" vertical="center"/>
    </xf>
    <xf numFmtId="0" fontId="21" fillId="4" borderId="16" xfId="0" applyFont="1" applyFill="1" applyBorder="1" applyAlignment="1">
      <alignment horizontal="center" vertical="center"/>
    </xf>
    <xf numFmtId="0" fontId="21" fillId="4" borderId="8" xfId="0" applyFont="1" applyFill="1" applyBorder="1" applyAlignment="1">
      <alignment horizontal="center" vertical="center"/>
    </xf>
    <xf numFmtId="0" fontId="10" fillId="0" borderId="0" xfId="0" applyFont="1" applyAlignment="1">
      <alignment horizontal="center"/>
    </xf>
    <xf numFmtId="0" fontId="16" fillId="5" borderId="7" xfId="0" applyFont="1" applyFill="1" applyBorder="1" applyAlignment="1">
      <alignment horizontal="center" vertical="center"/>
    </xf>
    <xf numFmtId="0" fontId="16" fillId="5" borderId="16" xfId="0" applyFont="1" applyFill="1" applyBorder="1" applyAlignment="1">
      <alignment horizontal="center" vertical="center"/>
    </xf>
    <xf numFmtId="0" fontId="16" fillId="5" borderId="8" xfId="0" applyFont="1" applyFill="1" applyBorder="1" applyAlignment="1">
      <alignment horizontal="center" vertical="center"/>
    </xf>
    <xf numFmtId="0" fontId="20" fillId="7" borderId="0" xfId="0" applyFont="1" applyFill="1" applyAlignment="1">
      <alignment horizontal="center" wrapText="1"/>
    </xf>
    <xf numFmtId="0" fontId="20" fillId="8" borderId="0" xfId="0" applyFont="1" applyFill="1" applyAlignment="1">
      <alignment horizontal="center"/>
    </xf>
    <xf numFmtId="0" fontId="11" fillId="0" borderId="1" xfId="0" applyFont="1" applyBorder="1" applyAlignment="1">
      <alignment horizontal="left"/>
    </xf>
    <xf numFmtId="0" fontId="11" fillId="0" borderId="11" xfId="0" applyFont="1" applyBorder="1" applyAlignment="1">
      <alignment horizontal="left"/>
    </xf>
    <xf numFmtId="0" fontId="11" fillId="0" borderId="10" xfId="0" applyFont="1" applyBorder="1" applyAlignment="1">
      <alignment horizontal="left"/>
    </xf>
    <xf numFmtId="0" fontId="11" fillId="0" borderId="12" xfId="0" applyFont="1" applyBorder="1" applyAlignment="1">
      <alignment horizontal="left"/>
    </xf>
    <xf numFmtId="0" fontId="26" fillId="0" borderId="1" xfId="0" applyFont="1" applyBorder="1" applyAlignment="1">
      <alignment horizontal="left"/>
    </xf>
    <xf numFmtId="0" fontId="26" fillId="0" borderId="11" xfId="0" applyFont="1" applyBorder="1" applyAlignment="1">
      <alignment horizontal="left"/>
    </xf>
    <xf numFmtId="0" fontId="11" fillId="0" borderId="1" xfId="0" applyFont="1" applyBorder="1" applyAlignment="1">
      <alignment horizontal="left" vertical="top"/>
    </xf>
    <xf numFmtId="0" fontId="11" fillId="0" borderId="11" xfId="0" applyFont="1" applyBorder="1" applyAlignment="1">
      <alignment horizontal="left" vertical="top"/>
    </xf>
    <xf numFmtId="0" fontId="26" fillId="7" borderId="1" xfId="0" applyFont="1" applyFill="1" applyBorder="1" applyAlignment="1">
      <alignment horizontal="center" vertical="top" wrapText="1"/>
    </xf>
    <xf numFmtId="0" fontId="26" fillId="7" borderId="0" xfId="0" applyFont="1" applyFill="1" applyAlignment="1">
      <alignment horizontal="center" vertical="top" wrapText="1"/>
    </xf>
    <xf numFmtId="0" fontId="11" fillId="0" borderId="31" xfId="0" applyFont="1" applyBorder="1" applyAlignment="1">
      <alignment horizontal="center"/>
    </xf>
    <xf numFmtId="0" fontId="11" fillId="0" borderId="32" xfId="0" applyFont="1" applyBorder="1" applyAlignment="1">
      <alignment horizontal="center"/>
    </xf>
    <xf numFmtId="0" fontId="11" fillId="0" borderId="40" xfId="0" applyFont="1" applyBorder="1" applyAlignment="1">
      <alignment horizontal="center"/>
    </xf>
    <xf numFmtId="0" fontId="11" fillId="0" borderId="25" xfId="0" applyFont="1" applyBorder="1" applyAlignment="1">
      <alignment horizontal="center"/>
    </xf>
    <xf numFmtId="0" fontId="11" fillId="0" borderId="0" xfId="0" applyFont="1" applyAlignment="1">
      <alignment horizontal="center"/>
    </xf>
    <xf numFmtId="0" fontId="11" fillId="0" borderId="14" xfId="0" applyFont="1" applyBorder="1" applyAlignment="1">
      <alignment horizontal="center"/>
    </xf>
    <xf numFmtId="0" fontId="11" fillId="0" borderId="41" xfId="0" applyFont="1" applyBorder="1" applyAlignment="1">
      <alignment horizontal="center"/>
    </xf>
    <xf numFmtId="0" fontId="11" fillId="0" borderId="15" xfId="0" applyFont="1" applyBorder="1" applyAlignment="1">
      <alignment horizontal="center"/>
    </xf>
    <xf numFmtId="0" fontId="11" fillId="0" borderId="39" xfId="0" applyFont="1" applyBorder="1" applyAlignment="1">
      <alignment horizontal="center"/>
    </xf>
    <xf numFmtId="0" fontId="25" fillId="0" borderId="7" xfId="0" applyFont="1" applyBorder="1" applyAlignment="1">
      <alignment horizontal="center"/>
    </xf>
    <xf numFmtId="0" fontId="25" fillId="0" borderId="8" xfId="0" applyFont="1" applyBorder="1" applyAlignment="1">
      <alignment horizontal="center"/>
    </xf>
    <xf numFmtId="0" fontId="11" fillId="0" borderId="1" xfId="0" applyFont="1" applyBorder="1"/>
    <xf numFmtId="0" fontId="11" fillId="0" borderId="11" xfId="0" applyFont="1" applyBorder="1"/>
    <xf numFmtId="0" fontId="30" fillId="0" borderId="7" xfId="0" applyFont="1" applyBorder="1" applyAlignment="1">
      <alignment horizontal="center"/>
    </xf>
    <xf numFmtId="0" fontId="30" fillId="0" borderId="16" xfId="0" applyFont="1" applyBorder="1" applyAlignment="1">
      <alignment horizontal="center"/>
    </xf>
    <xf numFmtId="0" fontId="30" fillId="0" borderId="8" xfId="0" applyFont="1" applyBorder="1" applyAlignment="1">
      <alignment horizontal="center"/>
    </xf>
    <xf numFmtId="0" fontId="26"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13" xfId="0" applyFont="1" applyBorder="1" applyAlignment="1">
      <alignment horizontal="center" vertical="center" wrapText="1"/>
    </xf>
    <xf numFmtId="0" fontId="26" fillId="0" borderId="25" xfId="0" applyFont="1" applyBorder="1" applyAlignment="1">
      <alignment horizontal="center" vertical="center" wrapText="1"/>
    </xf>
    <xf numFmtId="0" fontId="11" fillId="0" borderId="0" xfId="0" applyFont="1" applyAlignment="1">
      <alignment horizontal="center" vertical="center" wrapText="1"/>
    </xf>
    <xf numFmtId="0" fontId="11" fillId="0" borderId="11"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2" xfId="0" applyFont="1" applyBorder="1" applyAlignment="1">
      <alignment horizontal="center" vertical="center" wrapText="1"/>
    </xf>
    <xf numFmtId="0" fontId="25" fillId="0" borderId="16" xfId="0" applyFont="1" applyBorder="1" applyAlignment="1">
      <alignment horizontal="center"/>
    </xf>
    <xf numFmtId="0" fontId="25" fillId="0" borderId="49" xfId="0" applyFont="1" applyBorder="1" applyAlignment="1">
      <alignment horizontal="center"/>
    </xf>
    <xf numFmtId="0" fontId="25" fillId="0" borderId="26" xfId="0" applyFont="1" applyBorder="1" applyAlignment="1">
      <alignment horizontal="center"/>
    </xf>
    <xf numFmtId="0" fontId="25" fillId="0" borderId="50" xfId="0" applyFont="1" applyBorder="1" applyAlignment="1">
      <alignment horizontal="center"/>
    </xf>
    <xf numFmtId="0" fontId="11" fillId="0" borderId="48"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39" xfId="0" applyFont="1" applyBorder="1" applyAlignment="1">
      <alignment horizontal="center" vertical="center" wrapText="1"/>
    </xf>
    <xf numFmtId="0" fontId="25" fillId="0" borderId="7" xfId="0" applyFont="1" applyBorder="1" applyAlignment="1">
      <alignment horizontal="center" vertical="center"/>
    </xf>
    <xf numFmtId="0" fontId="25" fillId="0" borderId="16" xfId="0" applyFont="1" applyBorder="1" applyAlignment="1">
      <alignment horizontal="center" vertical="center"/>
    </xf>
    <xf numFmtId="0" fontId="25" fillId="0" borderId="8" xfId="0" applyFont="1" applyBorder="1" applyAlignment="1">
      <alignment horizontal="center" vertical="center"/>
    </xf>
    <xf numFmtId="0" fontId="10" fillId="5" borderId="7" xfId="0" applyFont="1" applyFill="1" applyBorder="1" applyAlignment="1">
      <alignment horizontal="center" vertical="center"/>
    </xf>
    <xf numFmtId="0" fontId="10" fillId="5" borderId="8" xfId="0" applyFont="1" applyFill="1" applyBorder="1" applyAlignment="1">
      <alignment horizontal="center" vertical="center"/>
    </xf>
    <xf numFmtId="0" fontId="10" fillId="6" borderId="7" xfId="0" applyFont="1" applyFill="1" applyBorder="1" applyAlignment="1">
      <alignment horizontal="center" vertical="center"/>
    </xf>
    <xf numFmtId="0" fontId="10" fillId="6" borderId="8" xfId="0" applyFont="1" applyFill="1" applyBorder="1" applyAlignment="1">
      <alignment horizontal="center" vertical="center"/>
    </xf>
    <xf numFmtId="0" fontId="11" fillId="0" borderId="42" xfId="0" applyFont="1" applyBorder="1" applyAlignment="1">
      <alignment horizontal="left"/>
    </xf>
    <xf numFmtId="0" fontId="11" fillId="0" borderId="43" xfId="0" applyFont="1" applyBorder="1" applyAlignment="1">
      <alignment horizontal="left"/>
    </xf>
    <xf numFmtId="0" fontId="11" fillId="0" borderId="6" xfId="0" applyFont="1" applyBorder="1" applyAlignment="1">
      <alignment horizontal="left"/>
    </xf>
    <xf numFmtId="0" fontId="11" fillId="0" borderId="13" xfId="0" applyFont="1" applyBorder="1" applyAlignment="1">
      <alignment horizontal="left"/>
    </xf>
    <xf numFmtId="0" fontId="11" fillId="0" borderId="44" xfId="0" applyFont="1" applyBorder="1" applyAlignment="1">
      <alignment horizontal="left"/>
    </xf>
    <xf numFmtId="0" fontId="11" fillId="0" borderId="45" xfId="0" applyFont="1" applyBorder="1" applyAlignment="1">
      <alignment horizontal="left"/>
    </xf>
    <xf numFmtId="0" fontId="31" fillId="0" borderId="22" xfId="0" applyFont="1" applyBorder="1" applyAlignment="1">
      <alignment horizontal="left" wrapText="1"/>
    </xf>
    <xf numFmtId="0" fontId="26" fillId="0" borderId="46" xfId="0" applyFont="1" applyBorder="1" applyAlignment="1">
      <alignment horizontal="left"/>
    </xf>
    <xf numFmtId="0" fontId="26" fillId="0" borderId="47" xfId="0" applyFont="1" applyBorder="1" applyAlignment="1">
      <alignment horizontal="left"/>
    </xf>
    <xf numFmtId="0" fontId="26" fillId="0" borderId="44" xfId="0" applyFont="1" applyBorder="1" applyAlignment="1">
      <alignment horizontal="left"/>
    </xf>
    <xf numFmtId="0" fontId="26" fillId="0" borderId="45" xfId="0" applyFont="1" applyBorder="1" applyAlignment="1">
      <alignment horizontal="left"/>
    </xf>
    <xf numFmtId="0" fontId="28" fillId="0" borderId="51" xfId="0" applyFont="1" applyBorder="1" applyAlignment="1">
      <alignment horizontal="left" vertical="center" wrapText="1"/>
    </xf>
    <xf numFmtId="0" fontId="25" fillId="0" borderId="52" xfId="0" applyFont="1" applyBorder="1" applyAlignment="1">
      <alignment horizontal="left" vertical="center" wrapText="1"/>
    </xf>
    <xf numFmtId="0" fontId="25" fillId="0" borderId="53" xfId="0" applyFont="1" applyBorder="1" applyAlignment="1">
      <alignment horizontal="left" vertical="center" wrapText="1"/>
    </xf>
    <xf numFmtId="0" fontId="25" fillId="0" borderId="54" xfId="0" applyFont="1" applyBorder="1" applyAlignment="1">
      <alignment horizontal="left" vertical="center" wrapText="1"/>
    </xf>
    <xf numFmtId="0" fontId="25" fillId="0" borderId="28" xfId="0" applyFont="1" applyBorder="1" applyAlignment="1">
      <alignment horizontal="center"/>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24" fillId="0" borderId="3" xfId="0" applyFont="1" applyBorder="1" applyAlignment="1">
      <alignment horizontal="center" vertical="center"/>
    </xf>
    <xf numFmtId="0" fontId="24" fillId="0" borderId="5" xfId="0" applyFont="1" applyBorder="1" applyAlignment="1">
      <alignment horizontal="center" vertical="center"/>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24" fillId="0" borderId="4" xfId="0" applyFont="1" applyBorder="1" applyAlignment="1">
      <alignment horizontal="center" vertical="center"/>
    </xf>
    <xf numFmtId="0" fontId="10" fillId="0" borderId="4" xfId="0" applyFont="1" applyBorder="1" applyAlignment="1">
      <alignment horizontal="center" vertical="center"/>
    </xf>
    <xf numFmtId="0" fontId="11" fillId="3" borderId="2" xfId="0" applyFont="1" applyFill="1" applyBorder="1" applyAlignment="1">
      <alignment horizontal="center"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6" fillId="0" borderId="3" xfId="0" applyFont="1" applyBorder="1" applyAlignment="1">
      <alignment horizontal="center" vertical="center" textRotation="90"/>
    </xf>
    <xf numFmtId="0" fontId="16" fillId="0" borderId="4" xfId="0" applyFont="1" applyBorder="1" applyAlignment="1">
      <alignment horizontal="center" vertical="center" textRotation="90"/>
    </xf>
    <xf numFmtId="0" fontId="16" fillId="0" borderId="5" xfId="0" applyFont="1" applyBorder="1" applyAlignment="1">
      <alignment horizontal="center" vertical="center" textRotation="90"/>
    </xf>
    <xf numFmtId="0" fontId="24" fillId="0" borderId="20" xfId="0" applyFont="1" applyBorder="1" applyAlignment="1">
      <alignment horizontal="center" vertical="center"/>
    </xf>
    <xf numFmtId="0" fontId="24" fillId="0" borderId="23" xfId="0" applyFont="1" applyBorder="1" applyAlignment="1">
      <alignment horizontal="center" vertical="center"/>
    </xf>
    <xf numFmtId="0" fontId="24" fillId="0" borderId="17" xfId="0" applyFont="1" applyBorder="1" applyAlignment="1">
      <alignment horizontal="center" vertical="center"/>
    </xf>
    <xf numFmtId="0" fontId="24" fillId="0" borderId="21" xfId="0" applyFont="1" applyBorder="1" applyAlignment="1">
      <alignment horizontal="center" vertical="center"/>
    </xf>
    <xf numFmtId="0" fontId="24" fillId="0" borderId="19" xfId="0" applyFont="1" applyBorder="1" applyAlignment="1">
      <alignment horizontal="center" vertical="center"/>
    </xf>
    <xf numFmtId="0" fontId="24" fillId="0" borderId="18" xfId="0" applyFont="1" applyBorder="1" applyAlignment="1">
      <alignment horizontal="center" vertical="center"/>
    </xf>
    <xf numFmtId="0" fontId="11" fillId="0" borderId="20" xfId="0" applyFont="1" applyBorder="1" applyAlignment="1">
      <alignment horizontal="center" vertical="center"/>
    </xf>
    <xf numFmtId="0" fontId="11" fillId="0" borderId="23" xfId="0" applyFont="1" applyBorder="1" applyAlignment="1">
      <alignment horizontal="center" vertical="center"/>
    </xf>
    <xf numFmtId="0" fontId="11" fillId="0" borderId="17" xfId="0" applyFont="1" applyBorder="1" applyAlignment="1">
      <alignment horizontal="center" vertical="center"/>
    </xf>
    <xf numFmtId="0" fontId="11" fillId="0" borderId="3" xfId="0" applyFont="1" applyBorder="1" applyAlignment="1">
      <alignment horizontal="center"/>
    </xf>
    <xf numFmtId="0" fontId="11" fillId="0" borderId="4" xfId="0" applyFont="1" applyBorder="1" applyAlignment="1">
      <alignment horizontal="center"/>
    </xf>
    <xf numFmtId="0" fontId="11" fillId="0" borderId="5" xfId="0" applyFont="1" applyBorder="1" applyAlignment="1">
      <alignment horizontal="center"/>
    </xf>
    <xf numFmtId="0" fontId="10" fillId="0" borderId="6" xfId="0" applyFont="1" applyBorder="1" applyAlignment="1">
      <alignment horizontal="center" vertical="center"/>
    </xf>
    <xf numFmtId="0" fontId="10" fillId="0" borderId="13" xfId="0" applyFont="1" applyBorder="1" applyAlignment="1">
      <alignment horizontal="center" vertical="center"/>
    </xf>
    <xf numFmtId="0" fontId="10" fillId="0" borderId="1" xfId="0" applyFont="1" applyBorder="1" applyAlignment="1">
      <alignment horizontal="center" vertical="center"/>
    </xf>
    <xf numFmtId="0" fontId="10" fillId="0" borderId="11" xfId="0" applyFont="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10" fillId="0" borderId="21" xfId="0" applyFont="1" applyBorder="1" applyAlignment="1">
      <alignment horizontal="center" vertical="center"/>
    </xf>
    <xf numFmtId="0" fontId="10" fillId="0" borderId="19" xfId="0" applyFont="1" applyBorder="1" applyAlignment="1">
      <alignment horizontal="center" vertical="center"/>
    </xf>
    <xf numFmtId="0" fontId="10" fillId="0" borderId="18" xfId="0" applyFont="1" applyBorder="1" applyAlignment="1">
      <alignment horizontal="center" vertical="center"/>
    </xf>
    <xf numFmtId="0" fontId="10" fillId="0" borderId="20" xfId="0" applyFont="1" applyBorder="1" applyAlignment="1">
      <alignment horizontal="center" vertical="center"/>
    </xf>
    <xf numFmtId="0" fontId="10" fillId="0" borderId="23" xfId="0" applyFont="1" applyBorder="1" applyAlignment="1">
      <alignment horizontal="center" vertical="center"/>
    </xf>
    <xf numFmtId="0" fontId="10" fillId="0" borderId="17" xfId="0" applyFont="1" applyBorder="1" applyAlignment="1">
      <alignment horizontal="center" vertical="center"/>
    </xf>
    <xf numFmtId="0" fontId="11" fillId="7" borderId="7" xfId="0" applyFont="1" applyFill="1" applyBorder="1" applyAlignment="1">
      <alignment horizontal="left" vertical="center" wrapText="1"/>
    </xf>
    <xf numFmtId="0" fontId="11" fillId="7" borderId="16" xfId="0" applyFont="1" applyFill="1" applyBorder="1" applyAlignment="1">
      <alignment horizontal="left" vertical="center" wrapText="1"/>
    </xf>
    <xf numFmtId="0" fontId="11" fillId="7" borderId="8" xfId="0" applyFont="1" applyFill="1" applyBorder="1" applyAlignment="1">
      <alignment horizontal="left" vertical="center" wrapText="1"/>
    </xf>
    <xf numFmtId="0" fontId="1" fillId="0" borderId="20" xfId="0" applyFont="1" applyBorder="1" applyAlignment="1">
      <alignment horizontal="center" vertical="center"/>
    </xf>
    <xf numFmtId="0" fontId="1" fillId="0" borderId="23" xfId="0" applyFont="1" applyBorder="1" applyAlignment="1">
      <alignment horizontal="center" vertical="center"/>
    </xf>
    <xf numFmtId="0" fontId="1" fillId="0" borderId="17" xfId="0" applyFont="1" applyBorder="1" applyAlignment="1">
      <alignment horizontal="center" vertical="center"/>
    </xf>
    <xf numFmtId="0" fontId="5" fillId="0" borderId="21" xfId="0" applyFont="1" applyBorder="1" applyAlignment="1">
      <alignment horizontal="center" vertical="center"/>
    </xf>
    <xf numFmtId="0" fontId="5" fillId="0" borderId="19" xfId="0" applyFont="1" applyBorder="1" applyAlignment="1">
      <alignment horizontal="center" vertical="center"/>
    </xf>
    <xf numFmtId="0" fontId="5" fillId="0" borderId="18" xfId="0" applyFont="1" applyBorder="1" applyAlignment="1">
      <alignment horizontal="center" vertic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1" fillId="0" borderId="21" xfId="0" applyFont="1" applyBorder="1" applyAlignment="1">
      <alignment horizontal="center" vertical="center"/>
    </xf>
    <xf numFmtId="0" fontId="1" fillId="0" borderId="19" xfId="0" applyFont="1" applyBorder="1" applyAlignment="1">
      <alignment horizontal="center" vertical="center"/>
    </xf>
    <xf numFmtId="0" fontId="1" fillId="0" borderId="18" xfId="0" applyFont="1" applyBorder="1" applyAlignment="1">
      <alignment horizontal="center" vertical="center"/>
    </xf>
    <xf numFmtId="0" fontId="4" fillId="0" borderId="0" xfId="0" applyFont="1" applyAlignment="1">
      <alignment horizontal="center" vertical="center" textRotation="90"/>
    </xf>
    <xf numFmtId="0" fontId="4" fillId="0" borderId="9" xfId="0" applyFont="1" applyBorder="1" applyAlignment="1">
      <alignment horizontal="center" vertical="center" textRotation="90"/>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5" fillId="0" borderId="20" xfId="0" applyFont="1" applyBorder="1" applyAlignment="1">
      <alignment horizontal="center" vertical="center"/>
    </xf>
    <xf numFmtId="0" fontId="5" fillId="0" borderId="23" xfId="0" applyFont="1" applyBorder="1" applyAlignment="1">
      <alignment horizontal="center" vertical="center"/>
    </xf>
    <xf numFmtId="0" fontId="5" fillId="0" borderId="27" xfId="0" applyFont="1" applyBorder="1" applyAlignment="1">
      <alignment horizontal="center" vertical="center"/>
    </xf>
    <xf numFmtId="0" fontId="5" fillId="0" borderId="17" xfId="0" applyFont="1" applyBorder="1" applyAlignment="1">
      <alignment horizontal="center" vertical="center"/>
    </xf>
    <xf numFmtId="0" fontId="0" fillId="0" borderId="20" xfId="0" applyBorder="1" applyAlignment="1">
      <alignment horizontal="center" vertical="center"/>
    </xf>
    <xf numFmtId="0" fontId="0" fillId="0" borderId="23" xfId="0" applyBorder="1" applyAlignment="1">
      <alignment horizontal="center" vertical="center"/>
    </xf>
    <xf numFmtId="0" fontId="0" fillId="0" borderId="17" xfId="0" applyBorder="1" applyAlignment="1">
      <alignment horizontal="center" vertical="center"/>
    </xf>
    <xf numFmtId="0" fontId="1" fillId="0" borderId="4" xfId="0" applyFont="1" applyBorder="1" applyAlignment="1">
      <alignment horizontal="center" vertical="center"/>
    </xf>
    <xf numFmtId="0" fontId="9" fillId="0" borderId="6" xfId="0" applyFont="1" applyBorder="1" applyAlignment="1">
      <alignment horizontal="center" vertical="center"/>
    </xf>
    <xf numFmtId="0" fontId="9" fillId="0" borderId="13" xfId="0" applyFont="1" applyBorder="1" applyAlignment="1">
      <alignment horizontal="center" vertical="center"/>
    </xf>
    <xf numFmtId="0" fontId="9" fillId="0" borderId="1" xfId="0" applyFont="1" applyBorder="1" applyAlignment="1">
      <alignment horizontal="center" vertical="center"/>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9" fillId="0" borderId="1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3" fontId="1" fillId="0" borderId="3" xfId="0" applyNumberFormat="1" applyFont="1" applyBorder="1" applyAlignment="1">
      <alignment horizontal="center" vertical="center"/>
    </xf>
    <xf numFmtId="0" fontId="6"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F4B084"/>
      <color rgb="FFFFD966"/>
      <color rgb="FFA9D08E"/>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9</xdr:col>
      <xdr:colOff>286393</xdr:colOff>
      <xdr:row>29</xdr:row>
      <xdr:rowOff>58863</xdr:rowOff>
    </xdr:from>
    <xdr:to>
      <xdr:col>9</xdr:col>
      <xdr:colOff>633103</xdr:colOff>
      <xdr:row>30</xdr:row>
      <xdr:rowOff>143859</xdr:rowOff>
    </xdr:to>
    <xdr:sp macro="" textlink="">
      <xdr:nvSpPr>
        <xdr:cNvPr id="18" name="Oval 17">
          <a:extLst>
            <a:ext uri="{FF2B5EF4-FFF2-40B4-BE49-F238E27FC236}">
              <a16:creationId xmlns:a16="http://schemas.microsoft.com/office/drawing/2014/main" id="{B87AFEF2-C3AE-46CE-A3F7-664CB186B75C}"/>
            </a:ext>
          </a:extLst>
        </xdr:cNvPr>
        <xdr:cNvSpPr/>
      </xdr:nvSpPr>
      <xdr:spPr>
        <a:xfrm>
          <a:off x="5677543" y="1373313"/>
          <a:ext cx="346710" cy="27549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277081</xdr:colOff>
      <xdr:row>29</xdr:row>
      <xdr:rowOff>67424</xdr:rowOff>
    </xdr:from>
    <xdr:to>
      <xdr:col>11</xdr:col>
      <xdr:colOff>623791</xdr:colOff>
      <xdr:row>30</xdr:row>
      <xdr:rowOff>152420</xdr:rowOff>
    </xdr:to>
    <xdr:sp macro="" textlink="">
      <xdr:nvSpPr>
        <xdr:cNvPr id="19" name="Oval 18">
          <a:extLst>
            <a:ext uri="{FF2B5EF4-FFF2-40B4-BE49-F238E27FC236}">
              <a16:creationId xmlns:a16="http://schemas.microsoft.com/office/drawing/2014/main" id="{B721DC83-809C-4DDA-B889-E8D3FD06DC46}"/>
            </a:ext>
          </a:extLst>
        </xdr:cNvPr>
        <xdr:cNvSpPr/>
      </xdr:nvSpPr>
      <xdr:spPr>
        <a:xfrm>
          <a:off x="7497031" y="1381874"/>
          <a:ext cx="346710" cy="27549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286392</xdr:colOff>
      <xdr:row>29</xdr:row>
      <xdr:rowOff>58862</xdr:rowOff>
    </xdr:from>
    <xdr:to>
      <xdr:col>10</xdr:col>
      <xdr:colOff>633102</xdr:colOff>
      <xdr:row>30</xdr:row>
      <xdr:rowOff>143858</xdr:rowOff>
    </xdr:to>
    <xdr:sp macro="" textlink="">
      <xdr:nvSpPr>
        <xdr:cNvPr id="20" name="Oval 19">
          <a:extLst>
            <a:ext uri="{FF2B5EF4-FFF2-40B4-BE49-F238E27FC236}">
              <a16:creationId xmlns:a16="http://schemas.microsoft.com/office/drawing/2014/main" id="{4965ECC0-952B-46A0-A27F-2460D5883717}"/>
            </a:ext>
          </a:extLst>
        </xdr:cNvPr>
        <xdr:cNvSpPr/>
      </xdr:nvSpPr>
      <xdr:spPr>
        <a:xfrm>
          <a:off x="6591942" y="1373312"/>
          <a:ext cx="346710" cy="27549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274941</xdr:colOff>
      <xdr:row>31</xdr:row>
      <xdr:rowOff>59825</xdr:rowOff>
    </xdr:from>
    <xdr:to>
      <xdr:col>14</xdr:col>
      <xdr:colOff>621651</xdr:colOff>
      <xdr:row>32</xdr:row>
      <xdr:rowOff>135296</xdr:rowOff>
    </xdr:to>
    <xdr:sp macro="" textlink="">
      <xdr:nvSpPr>
        <xdr:cNvPr id="21" name="Oval 20">
          <a:extLst>
            <a:ext uri="{FF2B5EF4-FFF2-40B4-BE49-F238E27FC236}">
              <a16:creationId xmlns:a16="http://schemas.microsoft.com/office/drawing/2014/main" id="{C5708029-C1F9-4EC9-9924-F0D515601C84}"/>
            </a:ext>
            <a:ext uri="{147F2762-F138-4A5C-976F-8EAC2B608ADB}">
              <a16:predDERef xmlns:a16="http://schemas.microsoft.com/office/drawing/2014/main" pred="{4965ECC0-952B-46A0-A27F-2460D5883717}"/>
            </a:ext>
          </a:extLst>
        </xdr:cNvPr>
        <xdr:cNvSpPr/>
      </xdr:nvSpPr>
      <xdr:spPr>
        <a:xfrm>
          <a:off x="10238091" y="1755275"/>
          <a:ext cx="346710" cy="27549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r>
            <a:rPr lang="en-US" sz="1100">
              <a:solidFill>
                <a:schemeClr val="lt1"/>
              </a:solidFill>
              <a:latin typeface="+mn-lt"/>
              <a:ea typeface="+mn-lt"/>
              <a:cs typeface="+mn-lt"/>
            </a:rPr>
            <a:t>4</a:t>
          </a:r>
        </a:p>
      </xdr:txBody>
    </xdr:sp>
    <xdr:clientData/>
  </xdr:twoCellAnchor>
  <xdr:twoCellAnchor>
    <xdr:from>
      <xdr:col>9</xdr:col>
      <xdr:colOff>278794</xdr:colOff>
      <xdr:row>35</xdr:row>
      <xdr:rowOff>77913</xdr:rowOff>
    </xdr:from>
    <xdr:to>
      <xdr:col>9</xdr:col>
      <xdr:colOff>625504</xdr:colOff>
      <xdr:row>36</xdr:row>
      <xdr:rowOff>145786</xdr:rowOff>
    </xdr:to>
    <xdr:sp macro="" textlink="">
      <xdr:nvSpPr>
        <xdr:cNvPr id="22" name="Oval 21">
          <a:extLst>
            <a:ext uri="{FF2B5EF4-FFF2-40B4-BE49-F238E27FC236}">
              <a16:creationId xmlns:a16="http://schemas.microsoft.com/office/drawing/2014/main" id="{D9DE8900-6C24-4876-8879-07439EAC744A}"/>
            </a:ext>
          </a:extLst>
        </xdr:cNvPr>
        <xdr:cNvSpPr/>
      </xdr:nvSpPr>
      <xdr:spPr>
        <a:xfrm>
          <a:off x="5669944" y="2544888"/>
          <a:ext cx="346710" cy="258373"/>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290995</xdr:colOff>
      <xdr:row>41</xdr:row>
      <xdr:rowOff>66461</xdr:rowOff>
    </xdr:from>
    <xdr:to>
      <xdr:col>12</xdr:col>
      <xdr:colOff>637705</xdr:colOff>
      <xdr:row>42</xdr:row>
      <xdr:rowOff>141933</xdr:rowOff>
    </xdr:to>
    <xdr:sp macro="" textlink="">
      <xdr:nvSpPr>
        <xdr:cNvPr id="23" name="Oval 22">
          <a:extLst>
            <a:ext uri="{FF2B5EF4-FFF2-40B4-BE49-F238E27FC236}">
              <a16:creationId xmlns:a16="http://schemas.microsoft.com/office/drawing/2014/main" id="{45D34028-AB7D-4D4F-9305-E165A7AD4C71}"/>
            </a:ext>
          </a:extLst>
        </xdr:cNvPr>
        <xdr:cNvSpPr/>
      </xdr:nvSpPr>
      <xdr:spPr>
        <a:xfrm>
          <a:off x="8425345" y="3685961"/>
          <a:ext cx="346710" cy="256447"/>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296880</xdr:colOff>
      <xdr:row>41</xdr:row>
      <xdr:rowOff>66461</xdr:rowOff>
    </xdr:from>
    <xdr:to>
      <xdr:col>9</xdr:col>
      <xdr:colOff>643590</xdr:colOff>
      <xdr:row>42</xdr:row>
      <xdr:rowOff>141933</xdr:rowOff>
    </xdr:to>
    <xdr:sp macro="" textlink="">
      <xdr:nvSpPr>
        <xdr:cNvPr id="24" name="Oval 23">
          <a:extLst>
            <a:ext uri="{FF2B5EF4-FFF2-40B4-BE49-F238E27FC236}">
              <a16:creationId xmlns:a16="http://schemas.microsoft.com/office/drawing/2014/main" id="{66C805B8-83E7-4E52-8D4F-81D5D9E45C8D}"/>
            </a:ext>
          </a:extLst>
        </xdr:cNvPr>
        <xdr:cNvSpPr/>
      </xdr:nvSpPr>
      <xdr:spPr>
        <a:xfrm>
          <a:off x="5688030" y="3685961"/>
          <a:ext cx="346710" cy="256447"/>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285750</xdr:colOff>
      <xdr:row>43</xdr:row>
      <xdr:rowOff>76200</xdr:rowOff>
    </xdr:from>
    <xdr:to>
      <xdr:col>10</xdr:col>
      <xdr:colOff>632460</xdr:colOff>
      <xdr:row>44</xdr:row>
      <xdr:rowOff>132622</xdr:rowOff>
    </xdr:to>
    <xdr:sp macro="" textlink="">
      <xdr:nvSpPr>
        <xdr:cNvPr id="25" name="Oval 24">
          <a:extLst>
            <a:ext uri="{FF2B5EF4-FFF2-40B4-BE49-F238E27FC236}">
              <a16:creationId xmlns:a16="http://schemas.microsoft.com/office/drawing/2014/main" id="{49BCEECA-5685-47F7-A46E-A9379CFC40FB}"/>
            </a:ext>
          </a:extLst>
        </xdr:cNvPr>
        <xdr:cNvSpPr/>
      </xdr:nvSpPr>
      <xdr:spPr>
        <a:xfrm>
          <a:off x="6591300" y="4057650"/>
          <a:ext cx="346710" cy="256447"/>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260813</xdr:colOff>
      <xdr:row>11</xdr:row>
      <xdr:rowOff>60789</xdr:rowOff>
    </xdr:from>
    <xdr:to>
      <xdr:col>5</xdr:col>
      <xdr:colOff>607523</xdr:colOff>
      <xdr:row>12</xdr:row>
      <xdr:rowOff>155311</xdr:rowOff>
    </xdr:to>
    <xdr:sp macro="" textlink="">
      <xdr:nvSpPr>
        <xdr:cNvPr id="26" name="Oval 25">
          <a:extLst>
            <a:ext uri="{FF2B5EF4-FFF2-40B4-BE49-F238E27FC236}">
              <a16:creationId xmlns:a16="http://schemas.microsoft.com/office/drawing/2014/main" id="{4C8CDB48-4D6C-4809-A14B-66D20FF8EB5B}"/>
            </a:ext>
          </a:extLst>
        </xdr:cNvPr>
        <xdr:cNvSpPr/>
      </xdr:nvSpPr>
      <xdr:spPr>
        <a:xfrm>
          <a:off x="1994363" y="6366339"/>
          <a:ext cx="346710" cy="285022"/>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286499</xdr:colOff>
      <xdr:row>11</xdr:row>
      <xdr:rowOff>57900</xdr:rowOff>
    </xdr:from>
    <xdr:to>
      <xdr:col>6</xdr:col>
      <xdr:colOff>633209</xdr:colOff>
      <xdr:row>12</xdr:row>
      <xdr:rowOff>152422</xdr:rowOff>
    </xdr:to>
    <xdr:sp macro="" textlink="">
      <xdr:nvSpPr>
        <xdr:cNvPr id="27" name="Oval 26">
          <a:extLst>
            <a:ext uri="{FF2B5EF4-FFF2-40B4-BE49-F238E27FC236}">
              <a16:creationId xmlns:a16="http://schemas.microsoft.com/office/drawing/2014/main" id="{480E8A38-1FAE-444C-9915-25D945CA7F0C}"/>
            </a:ext>
          </a:extLst>
        </xdr:cNvPr>
        <xdr:cNvSpPr/>
      </xdr:nvSpPr>
      <xdr:spPr>
        <a:xfrm>
          <a:off x="2934449" y="6363450"/>
          <a:ext cx="346710" cy="285022"/>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285750</xdr:colOff>
      <xdr:row>19</xdr:row>
      <xdr:rowOff>57150</xdr:rowOff>
    </xdr:from>
    <xdr:to>
      <xdr:col>7</xdr:col>
      <xdr:colOff>632460</xdr:colOff>
      <xdr:row>20</xdr:row>
      <xdr:rowOff>142146</xdr:rowOff>
    </xdr:to>
    <xdr:sp macro="" textlink="">
      <xdr:nvSpPr>
        <xdr:cNvPr id="29" name="Oval 28">
          <a:extLst>
            <a:ext uri="{FF2B5EF4-FFF2-40B4-BE49-F238E27FC236}">
              <a16:creationId xmlns:a16="http://schemas.microsoft.com/office/drawing/2014/main" id="{7D963401-5CEE-41FD-AE31-024FED7AB13B}"/>
            </a:ext>
          </a:extLst>
        </xdr:cNvPr>
        <xdr:cNvSpPr/>
      </xdr:nvSpPr>
      <xdr:spPr>
        <a:xfrm>
          <a:off x="3848100" y="7915275"/>
          <a:ext cx="346710" cy="285021"/>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283610</xdr:colOff>
      <xdr:row>11</xdr:row>
      <xdr:rowOff>59826</xdr:rowOff>
    </xdr:from>
    <xdr:to>
      <xdr:col>15</xdr:col>
      <xdr:colOff>630320</xdr:colOff>
      <xdr:row>12</xdr:row>
      <xdr:rowOff>154348</xdr:rowOff>
    </xdr:to>
    <xdr:sp macro="" textlink="">
      <xdr:nvSpPr>
        <xdr:cNvPr id="32" name="Oval 31">
          <a:extLst>
            <a:ext uri="{FF2B5EF4-FFF2-40B4-BE49-F238E27FC236}">
              <a16:creationId xmlns:a16="http://schemas.microsoft.com/office/drawing/2014/main" id="{8998F2EC-C83A-4138-85D4-43AFC52E6EDF}"/>
            </a:ext>
          </a:extLst>
        </xdr:cNvPr>
        <xdr:cNvSpPr/>
      </xdr:nvSpPr>
      <xdr:spPr>
        <a:xfrm>
          <a:off x="11161160" y="6365376"/>
          <a:ext cx="346710" cy="285022"/>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292171</xdr:colOff>
      <xdr:row>17</xdr:row>
      <xdr:rowOff>69351</xdr:rowOff>
    </xdr:from>
    <xdr:to>
      <xdr:col>15</xdr:col>
      <xdr:colOff>638881</xdr:colOff>
      <xdr:row>18</xdr:row>
      <xdr:rowOff>163872</xdr:rowOff>
    </xdr:to>
    <xdr:sp macro="" textlink="">
      <xdr:nvSpPr>
        <xdr:cNvPr id="33" name="Oval 32">
          <a:extLst>
            <a:ext uri="{FF2B5EF4-FFF2-40B4-BE49-F238E27FC236}">
              <a16:creationId xmlns:a16="http://schemas.microsoft.com/office/drawing/2014/main" id="{1BEB9300-983E-4641-B7AA-1AB69C2512C4}"/>
            </a:ext>
          </a:extLst>
        </xdr:cNvPr>
        <xdr:cNvSpPr/>
      </xdr:nvSpPr>
      <xdr:spPr>
        <a:xfrm>
          <a:off x="11169721" y="7536951"/>
          <a:ext cx="346710" cy="285021"/>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37954-8318-41BD-B4E3-ED3493F7A2B1}">
  <sheetPr>
    <tabColor theme="5" tint="0.39997558519241921"/>
  </sheetPr>
  <dimension ref="A1:J68"/>
  <sheetViews>
    <sheetView tabSelected="1" zoomScaleNormal="100" workbookViewId="0">
      <selection activeCell="B19" sqref="B19:C19"/>
    </sheetView>
  </sheetViews>
  <sheetFormatPr defaultColWidth="9.140625" defaultRowHeight="15" x14ac:dyDescent="0.2"/>
  <cols>
    <col min="1" max="1" width="8.85546875" style="30" customWidth="1"/>
    <col min="2" max="2" width="11.5703125" style="29" customWidth="1"/>
    <col min="3" max="3" width="122.5703125" style="29" customWidth="1"/>
    <col min="4" max="9" width="9.140625" style="29"/>
    <col min="10" max="10" width="30.85546875" style="29" customWidth="1"/>
    <col min="11" max="16384" width="9.140625" style="29"/>
  </cols>
  <sheetData>
    <row r="1" spans="1:10" ht="27.75" customHeight="1" thickBot="1" x14ac:dyDescent="0.25">
      <c r="A1" s="128" t="s">
        <v>0</v>
      </c>
      <c r="B1" s="129"/>
      <c r="C1" s="130"/>
      <c r="D1" s="66"/>
      <c r="E1" s="66"/>
      <c r="F1" s="66"/>
      <c r="G1" s="66"/>
      <c r="H1" s="66"/>
      <c r="I1" s="66"/>
      <c r="J1" s="66"/>
    </row>
    <row r="2" spans="1:10" ht="15.6" customHeight="1" x14ac:dyDescent="0.2">
      <c r="A2" s="86"/>
      <c r="B2" s="86"/>
      <c r="C2" s="86"/>
      <c r="D2" s="66"/>
      <c r="E2" s="66"/>
      <c r="F2" s="66"/>
      <c r="G2" s="66"/>
      <c r="H2" s="66"/>
      <c r="I2" s="66"/>
      <c r="J2" s="66"/>
    </row>
    <row r="3" spans="1:10" ht="15.6" customHeight="1" x14ac:dyDescent="0.25">
      <c r="A3" s="86"/>
      <c r="B3" s="131" t="s">
        <v>1</v>
      </c>
      <c r="C3" s="131"/>
      <c r="D3" s="66"/>
      <c r="E3" s="66"/>
      <c r="F3" s="66"/>
      <c r="G3" s="66"/>
      <c r="H3" s="66"/>
      <c r="I3" s="66"/>
      <c r="J3" s="66"/>
    </row>
    <row r="4" spans="1:10" ht="15.6" customHeight="1" x14ac:dyDescent="0.2">
      <c r="A4" s="86"/>
      <c r="B4" s="126" t="s">
        <v>2</v>
      </c>
      <c r="C4" s="126"/>
      <c r="D4" s="66"/>
      <c r="E4" s="66"/>
      <c r="F4" s="66"/>
      <c r="G4" s="66"/>
      <c r="H4" s="66"/>
      <c r="I4" s="66"/>
      <c r="J4" s="66"/>
    </row>
    <row r="5" spans="1:10" ht="15.6" customHeight="1" x14ac:dyDescent="0.2">
      <c r="A5" s="86"/>
      <c r="C5" s="57" t="s">
        <v>3</v>
      </c>
      <c r="D5" s="66"/>
      <c r="E5" s="66"/>
      <c r="F5" s="66"/>
      <c r="G5" s="66"/>
      <c r="H5" s="66"/>
      <c r="I5" s="66"/>
      <c r="J5" s="66"/>
    </row>
    <row r="6" spans="1:10" ht="35.25" customHeight="1" x14ac:dyDescent="0.2">
      <c r="A6" s="86"/>
      <c r="C6" s="57" t="s">
        <v>4</v>
      </c>
      <c r="D6" s="66"/>
      <c r="E6" s="66"/>
      <c r="F6" s="66"/>
      <c r="G6" s="66"/>
      <c r="H6" s="66"/>
      <c r="I6" s="66"/>
      <c r="J6" s="66"/>
    </row>
    <row r="7" spans="1:10" ht="15.6" customHeight="1" x14ac:dyDescent="0.25">
      <c r="A7" s="86"/>
      <c r="B7" s="53"/>
      <c r="C7" s="53"/>
      <c r="D7" s="66"/>
      <c r="E7" s="66"/>
      <c r="F7" s="66"/>
      <c r="G7" s="66"/>
      <c r="H7" s="66"/>
      <c r="I7" s="66"/>
      <c r="J7" s="66"/>
    </row>
    <row r="8" spans="1:10" ht="15.6" customHeight="1" x14ac:dyDescent="0.2">
      <c r="A8" s="86"/>
      <c r="B8" s="126" t="s">
        <v>5</v>
      </c>
      <c r="C8" s="126"/>
      <c r="D8" s="66"/>
      <c r="E8" s="66"/>
      <c r="F8" s="66"/>
      <c r="G8" s="66"/>
      <c r="H8" s="66"/>
      <c r="I8" s="66"/>
      <c r="J8" s="66"/>
    </row>
    <row r="9" spans="1:10" ht="48.75" customHeight="1" x14ac:dyDescent="0.25">
      <c r="A9" s="86"/>
      <c r="B9" s="53"/>
      <c r="C9" s="57" t="s">
        <v>6</v>
      </c>
      <c r="D9" s="66"/>
      <c r="E9" s="66"/>
      <c r="F9" s="66"/>
      <c r="G9" s="66"/>
      <c r="H9" s="66"/>
      <c r="I9" s="66"/>
      <c r="J9" s="66"/>
    </row>
    <row r="10" spans="1:10" ht="15.6" customHeight="1" x14ac:dyDescent="0.25">
      <c r="A10" s="86"/>
      <c r="B10" s="53"/>
      <c r="C10" s="57" t="s">
        <v>7</v>
      </c>
      <c r="D10" s="66"/>
      <c r="E10" s="66"/>
      <c r="F10" s="66"/>
      <c r="G10" s="66"/>
      <c r="H10" s="66"/>
      <c r="I10" s="66"/>
      <c r="J10" s="66"/>
    </row>
    <row r="11" spans="1:10" ht="15.6" customHeight="1" x14ac:dyDescent="0.25">
      <c r="A11" s="86"/>
      <c r="B11" s="53"/>
      <c r="C11" s="57" t="s">
        <v>8</v>
      </c>
      <c r="D11" s="66"/>
      <c r="E11" s="66"/>
      <c r="F11" s="66"/>
      <c r="G11" s="66"/>
      <c r="H11" s="66"/>
      <c r="I11" s="66"/>
      <c r="J11" s="66"/>
    </row>
    <row r="12" spans="1:10" ht="15.6" customHeight="1" x14ac:dyDescent="0.25">
      <c r="A12" s="86"/>
      <c r="B12" s="53"/>
      <c r="C12" s="57"/>
      <c r="D12" s="66"/>
      <c r="E12" s="66"/>
      <c r="F12" s="66"/>
      <c r="G12" s="66"/>
      <c r="H12" s="66"/>
      <c r="I12" s="66"/>
      <c r="J12" s="66"/>
    </row>
    <row r="13" spans="1:10" ht="15.6" customHeight="1" x14ac:dyDescent="0.2">
      <c r="A13" s="86"/>
      <c r="B13" s="126" t="s">
        <v>9</v>
      </c>
      <c r="C13" s="126"/>
      <c r="D13" s="66"/>
      <c r="E13" s="66"/>
      <c r="F13" s="66"/>
      <c r="G13" s="66"/>
      <c r="H13" s="66"/>
      <c r="I13" s="66"/>
      <c r="J13" s="66"/>
    </row>
    <row r="14" spans="1:10" ht="30.75" customHeight="1" x14ac:dyDescent="0.25">
      <c r="A14" s="86"/>
      <c r="B14" s="114"/>
      <c r="C14" s="57" t="s">
        <v>10</v>
      </c>
      <c r="D14" s="66"/>
      <c r="E14" s="66"/>
      <c r="F14" s="66"/>
      <c r="G14" s="66"/>
      <c r="H14" s="66"/>
      <c r="I14" s="66"/>
      <c r="J14" s="66"/>
    </row>
    <row r="15" spans="1:10" ht="15.6" customHeight="1" x14ac:dyDescent="0.25">
      <c r="A15" s="86"/>
      <c r="B15" s="53"/>
      <c r="C15" s="57"/>
      <c r="D15" s="66"/>
      <c r="E15" s="66"/>
      <c r="F15" s="66"/>
      <c r="G15" s="66"/>
      <c r="H15" s="66"/>
      <c r="I15" s="66"/>
      <c r="J15" s="66"/>
    </row>
    <row r="17" spans="2:3" ht="15.75" x14ac:dyDescent="0.25">
      <c r="B17" s="131" t="s">
        <v>11</v>
      </c>
      <c r="C17" s="131"/>
    </row>
    <row r="19" spans="2:3" x14ac:dyDescent="0.2">
      <c r="B19" s="126" t="s">
        <v>12</v>
      </c>
      <c r="C19" s="126"/>
    </row>
    <row r="20" spans="2:3" x14ac:dyDescent="0.2">
      <c r="C20" s="29" t="s">
        <v>13</v>
      </c>
    </row>
    <row r="21" spans="2:3" x14ac:dyDescent="0.2">
      <c r="C21" s="29" t="s">
        <v>14</v>
      </c>
    </row>
    <row r="23" spans="2:3" x14ac:dyDescent="0.2">
      <c r="B23" s="126" t="s">
        <v>15</v>
      </c>
      <c r="C23" s="126"/>
    </row>
    <row r="24" spans="2:3" x14ac:dyDescent="0.2">
      <c r="C24" s="29" t="s">
        <v>16</v>
      </c>
    </row>
    <row r="25" spans="2:3" x14ac:dyDescent="0.2">
      <c r="C25" s="29" t="s">
        <v>17</v>
      </c>
    </row>
    <row r="26" spans="2:3" x14ac:dyDescent="0.2">
      <c r="C26" s="29" t="s">
        <v>18</v>
      </c>
    </row>
    <row r="27" spans="2:3" x14ac:dyDescent="0.2">
      <c r="C27" s="125" t="s">
        <v>19</v>
      </c>
    </row>
    <row r="28" spans="2:3" ht="30" x14ac:dyDescent="0.2">
      <c r="C28" s="93" t="s">
        <v>20</v>
      </c>
    </row>
    <row r="29" spans="2:3" x14ac:dyDescent="0.2">
      <c r="C29" s="29" t="s">
        <v>21</v>
      </c>
    </row>
    <row r="30" spans="2:3" ht="30" x14ac:dyDescent="0.2">
      <c r="C30" s="93" t="s">
        <v>22</v>
      </c>
    </row>
    <row r="32" spans="2:3" x14ac:dyDescent="0.2">
      <c r="B32" s="126" t="s">
        <v>23</v>
      </c>
      <c r="C32" s="126"/>
    </row>
    <row r="33" spans="2:6" x14ac:dyDescent="0.2">
      <c r="C33" s="29" t="s">
        <v>24</v>
      </c>
    </row>
    <row r="34" spans="2:6" x14ac:dyDescent="0.2">
      <c r="C34" s="29" t="s">
        <v>25</v>
      </c>
    </row>
    <row r="36" spans="2:6" ht="15.75" x14ac:dyDescent="0.25">
      <c r="B36" s="131" t="s">
        <v>26</v>
      </c>
      <c r="C36" s="131"/>
      <c r="D36" s="54"/>
      <c r="E36" s="54"/>
      <c r="F36" s="54"/>
    </row>
    <row r="37" spans="2:6" ht="28.5" customHeight="1" x14ac:dyDescent="0.2">
      <c r="B37" s="127" t="s">
        <v>27</v>
      </c>
      <c r="C37" s="127"/>
    </row>
    <row r="38" spans="2:6" x14ac:dyDescent="0.2">
      <c r="B38" s="126" t="s">
        <v>28</v>
      </c>
      <c r="C38" s="126"/>
    </row>
    <row r="39" spans="2:6" ht="45" x14ac:dyDescent="0.2">
      <c r="C39" s="57" t="s">
        <v>29</v>
      </c>
    </row>
    <row r="40" spans="2:6" x14ac:dyDescent="0.2">
      <c r="C40" s="125" t="s">
        <v>30</v>
      </c>
    </row>
    <row r="41" spans="2:6" x14ac:dyDescent="0.2">
      <c r="C41" s="125" t="s">
        <v>31</v>
      </c>
    </row>
    <row r="42" spans="2:6" x14ac:dyDescent="0.2">
      <c r="C42" s="125" t="s">
        <v>32</v>
      </c>
    </row>
    <row r="43" spans="2:6" ht="45" x14ac:dyDescent="0.2">
      <c r="C43" s="125" t="s">
        <v>33</v>
      </c>
    </row>
    <row r="44" spans="2:6" x14ac:dyDescent="0.2">
      <c r="C44" s="125"/>
    </row>
    <row r="45" spans="2:6" x14ac:dyDescent="0.2">
      <c r="B45" s="126" t="s">
        <v>34</v>
      </c>
      <c r="C45" s="126"/>
    </row>
    <row r="46" spans="2:6" ht="30" x14ac:dyDescent="0.2">
      <c r="B46" s="114"/>
      <c r="C46" s="125" t="s">
        <v>35</v>
      </c>
    </row>
    <row r="47" spans="2:6" x14ac:dyDescent="0.2">
      <c r="C47" s="125" t="s">
        <v>36</v>
      </c>
    </row>
    <row r="48" spans="2:6" x14ac:dyDescent="0.2">
      <c r="C48" s="125" t="s">
        <v>37</v>
      </c>
    </row>
    <row r="49" spans="2:3" ht="30" x14ac:dyDescent="0.2">
      <c r="C49" s="125" t="s">
        <v>38</v>
      </c>
    </row>
    <row r="51" spans="2:3" x14ac:dyDescent="0.2">
      <c r="B51" s="126" t="s">
        <v>39</v>
      </c>
      <c r="C51" s="126"/>
    </row>
    <row r="52" spans="2:3" x14ac:dyDescent="0.2">
      <c r="C52" s="29" t="s">
        <v>40</v>
      </c>
    </row>
    <row r="54" spans="2:3" x14ac:dyDescent="0.2">
      <c r="B54" s="126" t="s">
        <v>41</v>
      </c>
      <c r="C54" s="126"/>
    </row>
    <row r="55" spans="2:3" x14ac:dyDescent="0.2">
      <c r="C55" s="29" t="s">
        <v>42</v>
      </c>
    </row>
    <row r="56" spans="2:3" x14ac:dyDescent="0.2">
      <c r="C56" s="29" t="s">
        <v>43</v>
      </c>
    </row>
    <row r="58" spans="2:3" x14ac:dyDescent="0.2">
      <c r="B58" s="126" t="s">
        <v>44</v>
      </c>
      <c r="C58" s="126"/>
    </row>
    <row r="59" spans="2:3" x14ac:dyDescent="0.2">
      <c r="C59" s="29" t="s">
        <v>45</v>
      </c>
    </row>
    <row r="60" spans="2:3" x14ac:dyDescent="0.2">
      <c r="C60" s="29" t="s">
        <v>46</v>
      </c>
    </row>
    <row r="61" spans="2:3" x14ac:dyDescent="0.2">
      <c r="C61" s="29" t="s">
        <v>47</v>
      </c>
    </row>
    <row r="62" spans="2:3" x14ac:dyDescent="0.2">
      <c r="C62" s="29" t="s">
        <v>48</v>
      </c>
    </row>
    <row r="64" spans="2:3" x14ac:dyDescent="0.2">
      <c r="B64" s="126" t="s">
        <v>49</v>
      </c>
      <c r="C64" s="126"/>
    </row>
    <row r="65" spans="2:3" x14ac:dyDescent="0.2">
      <c r="C65" s="29" t="s">
        <v>50</v>
      </c>
    </row>
    <row r="66" spans="2:3" x14ac:dyDescent="0.2">
      <c r="C66" s="29" t="s">
        <v>51</v>
      </c>
    </row>
    <row r="68" spans="2:3" x14ac:dyDescent="0.2">
      <c r="B68" s="126" t="s">
        <v>52</v>
      </c>
      <c r="C68" s="126"/>
    </row>
  </sheetData>
  <mergeCells count="18">
    <mergeCell ref="B68:C68"/>
    <mergeCell ref="B54:C54"/>
    <mergeCell ref="B51:C51"/>
    <mergeCell ref="B38:C38"/>
    <mergeCell ref="B58:C58"/>
    <mergeCell ref="B45:C45"/>
    <mergeCell ref="B19:C19"/>
    <mergeCell ref="B37:C37"/>
    <mergeCell ref="A1:C1"/>
    <mergeCell ref="B23:C23"/>
    <mergeCell ref="B64:C64"/>
    <mergeCell ref="B32:C32"/>
    <mergeCell ref="B17:C17"/>
    <mergeCell ref="B3:C3"/>
    <mergeCell ref="B36:C36"/>
    <mergeCell ref="B8:C8"/>
    <mergeCell ref="B4:C4"/>
    <mergeCell ref="B13:C1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9B8EA-762C-438B-82A7-BAC692F5C15D}">
  <sheetPr>
    <tabColor rgb="FFF4B084"/>
  </sheetPr>
  <dimension ref="A1:J81"/>
  <sheetViews>
    <sheetView workbookViewId="0">
      <selection activeCell="H4" sqref="H4"/>
    </sheetView>
  </sheetViews>
  <sheetFormatPr defaultColWidth="8.85546875" defaultRowHeight="14.25" x14ac:dyDescent="0.2"/>
  <cols>
    <col min="1" max="1" width="8.85546875" style="58"/>
    <col min="2" max="2" width="10.28515625" style="59" customWidth="1"/>
    <col min="3" max="3" width="35" style="58" bestFit="1" customWidth="1"/>
    <col min="4" max="4" width="38.85546875" style="58" customWidth="1"/>
    <col min="5" max="5" width="0" style="58" hidden="1" customWidth="1"/>
    <col min="6" max="6" width="3.5703125" style="58" customWidth="1"/>
    <col min="7" max="7" width="16.85546875" style="58" customWidth="1"/>
    <col min="8" max="8" width="8.85546875" style="58"/>
    <col min="9" max="9" width="9.85546875" style="58" customWidth="1"/>
    <col min="10" max="10" width="46.42578125" style="58" customWidth="1"/>
    <col min="11" max="16384" width="8.85546875" style="58"/>
  </cols>
  <sheetData>
    <row r="1" spans="1:10" ht="30" customHeight="1" thickBot="1" x14ac:dyDescent="0.25">
      <c r="A1" s="132" t="s">
        <v>53</v>
      </c>
      <c r="B1" s="133"/>
      <c r="C1" s="133"/>
      <c r="D1" s="133"/>
      <c r="E1" s="133"/>
      <c r="F1" s="133"/>
      <c r="G1" s="133"/>
      <c r="H1" s="133"/>
      <c r="I1" s="133"/>
      <c r="J1" s="134"/>
    </row>
    <row r="2" spans="1:10" ht="15" thickBot="1" x14ac:dyDescent="0.25"/>
    <row r="3" spans="1:10" ht="57.75" customHeight="1" thickBot="1" x14ac:dyDescent="0.25">
      <c r="A3" s="135" t="s">
        <v>54</v>
      </c>
      <c r="B3" s="135"/>
      <c r="C3" s="135"/>
      <c r="D3" s="135"/>
      <c r="E3" s="135"/>
      <c r="F3" s="94"/>
      <c r="G3" s="63" t="s">
        <v>55</v>
      </c>
      <c r="H3" s="95">
        <v>6</v>
      </c>
      <c r="J3" s="121" t="s">
        <v>56</v>
      </c>
    </row>
    <row r="5" spans="1:10" ht="14.45" customHeight="1" x14ac:dyDescent="0.25">
      <c r="A5" s="60"/>
      <c r="B5" s="96" t="s">
        <v>57</v>
      </c>
      <c r="C5" s="97" t="s">
        <v>58</v>
      </c>
      <c r="D5" s="97" t="s">
        <v>59</v>
      </c>
      <c r="E5" s="58" t="s">
        <v>60</v>
      </c>
      <c r="I5" s="136" t="s">
        <v>61</v>
      </c>
      <c r="J5" s="136"/>
    </row>
    <row r="6" spans="1:10" ht="18" customHeight="1" x14ac:dyDescent="0.2">
      <c r="A6" s="60">
        <v>1</v>
      </c>
      <c r="B6" s="98">
        <v>858</v>
      </c>
      <c r="C6" s="99" t="s">
        <v>62</v>
      </c>
      <c r="D6" s="99" t="s">
        <v>63</v>
      </c>
      <c r="E6" s="58">
        <f>_xlfn.LET(_xlpm.n,$H$3,_xlpm.p,MOD(ROW()-ROW($B$6),2*_xlpm.n),IF(_xlpm.p&lt;_xlpm.n,_xlpm.p+1,2*_xlpm.n-_xlpm.p))</f>
        <v>1</v>
      </c>
      <c r="I6" s="60" t="s">
        <v>64</v>
      </c>
      <c r="J6" s="100" t="str" cm="1">
        <f t="array" ref="J6">_xlfn.TEXTJOIN(", ",TRUE,_xlfn._xlws.FILTER($B$6:$B$102,$E$6:$E$102=1,""))</f>
        <v>858, 5256, 5501, 7818, 8285, 10181, 10633</v>
      </c>
    </row>
    <row r="7" spans="1:10" x14ac:dyDescent="0.2">
      <c r="A7" s="60">
        <v>2</v>
      </c>
      <c r="B7" s="98">
        <v>904</v>
      </c>
      <c r="C7" s="99" t="s">
        <v>65</v>
      </c>
      <c r="D7" s="99" t="s">
        <v>66</v>
      </c>
      <c r="E7" s="58">
        <f t="shared" ref="E7:E70" si="0">_xlfn.LET(_xlpm.n,$H$3,_xlpm.p,MOD(ROW()-ROW($B$6),2*_xlpm.n),IF(_xlpm.p&lt;_xlpm.n,_xlpm.p+1,2*_xlpm.n-_xlpm.p))</f>
        <v>2</v>
      </c>
      <c r="I7" s="60" t="s">
        <v>67</v>
      </c>
      <c r="J7" s="100" t="str" cm="1">
        <f t="array" ref="J7">_xlfn.TEXTJOIN(", ",TRUE,_xlfn._xlws.FILTER($B$6:$B$102,$E$6:$E$102=2,""))</f>
        <v>904, 5166, 5980, 7809, 8423, 9756, 10642</v>
      </c>
    </row>
    <row r="8" spans="1:10" x14ac:dyDescent="0.2">
      <c r="A8" s="60">
        <v>3</v>
      </c>
      <c r="B8" s="98">
        <v>1023</v>
      </c>
      <c r="C8" s="99" t="s">
        <v>68</v>
      </c>
      <c r="D8" s="99" t="s">
        <v>69</v>
      </c>
      <c r="E8" s="58">
        <f t="shared" si="0"/>
        <v>3</v>
      </c>
      <c r="I8" s="60" t="s">
        <v>70</v>
      </c>
      <c r="J8" s="100" t="str" cm="1">
        <f t="array" ref="J8">_xlfn.TEXTJOIN(", ",TRUE,_xlfn._xlws.FILTER($B$6:$B$102,$E$6:$E$102=3,""))</f>
        <v>1023, 4967, 6081, 7808, 8767, 9685, 10664</v>
      </c>
    </row>
    <row r="9" spans="1:10" ht="15" x14ac:dyDescent="0.25">
      <c r="A9" s="60">
        <v>4</v>
      </c>
      <c r="B9" s="98">
        <v>2075</v>
      </c>
      <c r="C9" s="99" t="s">
        <v>71</v>
      </c>
      <c r="D9" s="99" t="s">
        <v>66</v>
      </c>
      <c r="E9" s="58">
        <f t="shared" si="0"/>
        <v>4</v>
      </c>
      <c r="H9"/>
      <c r="I9" s="60" t="s">
        <v>72</v>
      </c>
      <c r="J9" s="100" t="str" cm="1">
        <f t="array" ref="J9">_xlfn.TEXTJOIN(", ",TRUE,_xlfn._xlws.FILTER($B$6:$B$102,$E$6:$E$102=4,""))</f>
        <v>2075, 4325, 7220, 7658, 9206, 9671, 11399</v>
      </c>
    </row>
    <row r="10" spans="1:10" ht="15" x14ac:dyDescent="0.25">
      <c r="A10" s="60">
        <v>5</v>
      </c>
      <c r="B10" s="98">
        <v>2771</v>
      </c>
      <c r="C10" s="99" t="s">
        <v>73</v>
      </c>
      <c r="D10" s="99" t="s">
        <v>74</v>
      </c>
      <c r="E10" s="58">
        <f t="shared" si="0"/>
        <v>5</v>
      </c>
      <c r="H10" s="56" t="str" cm="1">
        <f t="array" ref="H10">IFERROR(_xlfn._xlws.FILTER($A$6:$B$102,$B$6:$G$102=H$9),"")</f>
        <v/>
      </c>
      <c r="I10" s="60" t="s">
        <v>75</v>
      </c>
      <c r="J10" s="100" t="str" cm="1">
        <f t="array" ref="J10">_xlfn.TEXTJOIN(", ",TRUE,_xlfn._xlws.FILTER($B$6:$B$102,$E$6:$E$102=5,""))</f>
        <v>2771, 3875, 7221, 7656, 9208, 9638</v>
      </c>
    </row>
    <row r="11" spans="1:10" ht="15" x14ac:dyDescent="0.25">
      <c r="A11" s="60">
        <v>6</v>
      </c>
      <c r="B11" s="98">
        <v>3234</v>
      </c>
      <c r="C11" s="99" t="s">
        <v>76</v>
      </c>
      <c r="D11" s="99" t="s">
        <v>77</v>
      </c>
      <c r="E11" s="58">
        <f t="shared" si="0"/>
        <v>6</v>
      </c>
      <c r="H11" s="56" t="str" cm="1">
        <f t="array" ref="H11">IFERROR(_xlfn._xlws.FILTER($A$6:$B$102,$B$6:$G$102=H$9),"")</f>
        <v/>
      </c>
      <c r="I11" s="60" t="s">
        <v>78</v>
      </c>
      <c r="J11" s="100" t="str" cm="1">
        <f t="array" ref="J11">_xlfn.TEXTJOIN(", ",TRUE,_xlfn._xlws.FILTER($B$6:$B$102,$E$6:$E$102=6,""))</f>
        <v>3234, 3620, 7256, 7289, 9549, 9566</v>
      </c>
    </row>
    <row r="12" spans="1:10" ht="15" x14ac:dyDescent="0.25">
      <c r="A12" s="60">
        <v>7</v>
      </c>
      <c r="B12" s="98">
        <v>3620</v>
      </c>
      <c r="C12" s="99" t="s">
        <v>79</v>
      </c>
      <c r="D12" s="99" t="s">
        <v>80</v>
      </c>
      <c r="E12" s="58">
        <f t="shared" si="0"/>
        <v>6</v>
      </c>
      <c r="H12" s="56" t="str" cm="1">
        <f t="array" ref="H12">IFERROR(_xlfn._xlws.FILTER($A$6:$B$102,$B$6:$G$102=H$9),"")</f>
        <v/>
      </c>
      <c r="I12" s="60" t="s">
        <v>81</v>
      </c>
      <c r="J12" s="100" t="str" cm="1">
        <f t="array" ref="J12">_xlfn.TEXTJOIN(", ",TRUE,_xlfn._xlws.FILTER($B$6:$B$102,$E$6:$E$102=7,""))</f>
        <v/>
      </c>
    </row>
    <row r="13" spans="1:10" ht="15" x14ac:dyDescent="0.25">
      <c r="A13" s="60">
        <v>8</v>
      </c>
      <c r="B13" s="98">
        <v>3875</v>
      </c>
      <c r="C13" s="99" t="s">
        <v>82</v>
      </c>
      <c r="D13" s="99" t="s">
        <v>83</v>
      </c>
      <c r="E13" s="58">
        <f t="shared" si="0"/>
        <v>5</v>
      </c>
      <c r="H13" s="56" t="str" cm="1">
        <f t="array" ref="H13">IFERROR(_xlfn._xlws.FILTER($A$6:$B$102,$B$6:$G$102=H$9),"")</f>
        <v/>
      </c>
      <c r="I13" s="60" t="s">
        <v>84</v>
      </c>
      <c r="J13" s="100" t="str" cm="1">
        <f t="array" ref="J13">_xlfn.TEXTJOIN(", ",TRUE,_xlfn._xlws.FILTER($B$6:$B$102,$E$6:$E$102=8,""))</f>
        <v/>
      </c>
    </row>
    <row r="14" spans="1:10" ht="15" x14ac:dyDescent="0.25">
      <c r="A14" s="60">
        <v>9</v>
      </c>
      <c r="B14" s="98">
        <v>4325</v>
      </c>
      <c r="C14" s="99" t="s">
        <v>85</v>
      </c>
      <c r="D14" s="99" t="s">
        <v>86</v>
      </c>
      <c r="E14" s="58">
        <f t="shared" si="0"/>
        <v>4</v>
      </c>
      <c r="H14" s="56" t="str" cm="1">
        <f t="array" ref="H14">IFERROR(_xlfn._xlws.FILTER($A$6:$B$102,$B$6:$G$102=H$9),"")</f>
        <v/>
      </c>
      <c r="I14" s="60" t="s">
        <v>87</v>
      </c>
      <c r="J14" s="100" t="str" cm="1">
        <f t="array" ref="J14">_xlfn.TEXTJOIN(", ",TRUE,_xlfn._xlws.FILTER($B$6:$B$102,$E$6:$E$102=9,""))</f>
        <v/>
      </c>
    </row>
    <row r="15" spans="1:10" ht="15" x14ac:dyDescent="0.25">
      <c r="A15" s="60">
        <v>10</v>
      </c>
      <c r="B15" s="98">
        <v>4967</v>
      </c>
      <c r="C15" s="99" t="s">
        <v>88</v>
      </c>
      <c r="D15" s="99" t="s">
        <v>89</v>
      </c>
      <c r="E15" s="58">
        <f t="shared" si="0"/>
        <v>3</v>
      </c>
      <c r="H15" s="56" t="str" cm="1">
        <f t="array" ref="H15">IFERROR(_xlfn._xlws.FILTER($A$6:$B$102,$B$6:$G$102=H$9),"")</f>
        <v/>
      </c>
      <c r="I15" s="60" t="s">
        <v>90</v>
      </c>
      <c r="J15" s="100" t="str" cm="1">
        <f t="array" ref="J15">_xlfn.TEXTJOIN(", ",TRUE,_xlfn._xlws.FILTER($B$6:$B$102,$E$6:$E$102=10,""))</f>
        <v/>
      </c>
    </row>
    <row r="16" spans="1:10" ht="15" x14ac:dyDescent="0.25">
      <c r="A16" s="60">
        <v>11</v>
      </c>
      <c r="B16" s="98">
        <v>5166</v>
      </c>
      <c r="C16" s="99" t="s">
        <v>91</v>
      </c>
      <c r="D16" s="99" t="s">
        <v>92</v>
      </c>
      <c r="E16" s="58">
        <f t="shared" si="0"/>
        <v>2</v>
      </c>
      <c r="H16" s="56" t="str" cm="1">
        <f t="array" ref="H16">IFERROR(_xlfn._xlws.FILTER($A$6:$B$102,$B$6:$G$102=H$9),"")</f>
        <v/>
      </c>
    </row>
    <row r="17" spans="1:8" ht="15" x14ac:dyDescent="0.25">
      <c r="A17" s="60">
        <v>12</v>
      </c>
      <c r="B17" s="98">
        <v>5256</v>
      </c>
      <c r="C17" s="99" t="s">
        <v>93</v>
      </c>
      <c r="D17" s="99" t="s">
        <v>94</v>
      </c>
      <c r="E17" s="58">
        <f t="shared" si="0"/>
        <v>1</v>
      </c>
      <c r="H17" s="56" t="str" cm="1">
        <f t="array" ref="H17">IFERROR(_xlfn._xlws.FILTER($A$6:$B$102,$B$6:$G$102=H$9),"")</f>
        <v/>
      </c>
    </row>
    <row r="18" spans="1:8" ht="15" x14ac:dyDescent="0.25">
      <c r="A18" s="60">
        <v>13</v>
      </c>
      <c r="B18" s="98">
        <v>5501</v>
      </c>
      <c r="C18" s="99" t="s">
        <v>95</v>
      </c>
      <c r="D18" s="99" t="s">
        <v>96</v>
      </c>
      <c r="E18" s="58">
        <f t="shared" si="0"/>
        <v>1</v>
      </c>
      <c r="H18" s="56" t="str" cm="1">
        <f t="array" ref="H18">IFERROR(_xlfn._xlws.FILTER($A$6:$B$102,$B$6:$G$102=H$9),"")</f>
        <v/>
      </c>
    </row>
    <row r="19" spans="1:8" ht="15" x14ac:dyDescent="0.25">
      <c r="A19" s="60">
        <v>14</v>
      </c>
      <c r="B19" s="98">
        <v>5980</v>
      </c>
      <c r="C19" s="99" t="s">
        <v>97</v>
      </c>
      <c r="D19" s="99" t="s">
        <v>66</v>
      </c>
      <c r="E19" s="58">
        <f t="shared" si="0"/>
        <v>2</v>
      </c>
      <c r="H19" s="56" t="str" cm="1">
        <f t="array" ref="H19">IFERROR(_xlfn._xlws.FILTER($A$6:$B$102,$B$6:$G$102=H$9),"")</f>
        <v/>
      </c>
    </row>
    <row r="20" spans="1:8" ht="15" x14ac:dyDescent="0.25">
      <c r="A20" s="60">
        <v>15</v>
      </c>
      <c r="B20" s="98">
        <v>6081</v>
      </c>
      <c r="C20" s="99" t="s">
        <v>98</v>
      </c>
      <c r="D20" s="99" t="s">
        <v>99</v>
      </c>
      <c r="E20" s="58">
        <f t="shared" si="0"/>
        <v>3</v>
      </c>
      <c r="H20" s="56" t="str" cm="1">
        <f t="array" ref="H20">IFERROR(_xlfn._xlws.FILTER($A$6:$B$102,$B$6:$G$102=H$9),"")</f>
        <v/>
      </c>
    </row>
    <row r="21" spans="1:8" ht="15" x14ac:dyDescent="0.25">
      <c r="A21" s="60">
        <v>16</v>
      </c>
      <c r="B21" s="98">
        <v>7220</v>
      </c>
      <c r="C21" s="99" t="s">
        <v>100</v>
      </c>
      <c r="D21" s="99" t="s">
        <v>101</v>
      </c>
      <c r="E21" s="58">
        <f t="shared" si="0"/>
        <v>4</v>
      </c>
      <c r="H21" s="56" t="str" cm="1">
        <f t="array" ref="H21">IFERROR(_xlfn._xlws.FILTER($A$6:$B$102,$B$6:$G$102=H$9),"")</f>
        <v/>
      </c>
    </row>
    <row r="22" spans="1:8" ht="15" x14ac:dyDescent="0.25">
      <c r="A22" s="60">
        <v>17</v>
      </c>
      <c r="B22" s="98">
        <v>7221</v>
      </c>
      <c r="C22" s="99" t="s">
        <v>102</v>
      </c>
      <c r="D22" s="99" t="s">
        <v>103</v>
      </c>
      <c r="E22" s="58">
        <f t="shared" si="0"/>
        <v>5</v>
      </c>
      <c r="H22" s="56" t="str" cm="1">
        <f t="array" ref="H22">IFERROR(_xlfn._xlws.FILTER($A$6:$B$102,$B$6:$G$102=H$9),"")</f>
        <v/>
      </c>
    </row>
    <row r="23" spans="1:8" ht="15" x14ac:dyDescent="0.25">
      <c r="A23" s="60">
        <v>18</v>
      </c>
      <c r="B23" s="98">
        <v>7256</v>
      </c>
      <c r="C23" s="99" t="s">
        <v>104</v>
      </c>
      <c r="D23" s="99" t="s">
        <v>105</v>
      </c>
      <c r="E23" s="58">
        <f t="shared" si="0"/>
        <v>6</v>
      </c>
      <c r="H23" s="56" t="str" cm="1">
        <f t="array" ref="H23">IFERROR(_xlfn._xlws.FILTER($A$6:$B$102,$B$6:$G$102=H$9),"")</f>
        <v/>
      </c>
    </row>
    <row r="24" spans="1:8" ht="15" x14ac:dyDescent="0.25">
      <c r="A24" s="60">
        <v>19</v>
      </c>
      <c r="B24" s="98">
        <v>7289</v>
      </c>
      <c r="C24" s="99" t="s">
        <v>106</v>
      </c>
      <c r="D24" s="99" t="s">
        <v>107</v>
      </c>
      <c r="E24" s="58">
        <f t="shared" si="0"/>
        <v>6</v>
      </c>
      <c r="H24" s="56" t="str" cm="1">
        <f t="array" ref="H24">IFERROR(_xlfn._xlws.FILTER($A$6:$B$102,$B$6:$G$102=H$9),"")</f>
        <v/>
      </c>
    </row>
    <row r="25" spans="1:8" ht="15" x14ac:dyDescent="0.25">
      <c r="A25" s="60">
        <v>20</v>
      </c>
      <c r="B25" s="98">
        <v>7656</v>
      </c>
      <c r="C25" s="99" t="s">
        <v>108</v>
      </c>
      <c r="D25" s="99" t="s">
        <v>109</v>
      </c>
      <c r="E25" s="58">
        <f t="shared" si="0"/>
        <v>5</v>
      </c>
      <c r="H25" s="56" t="str" cm="1">
        <f t="array" ref="H25">IFERROR(_xlfn._xlws.FILTER($A$6:$B$102,$B$6:$G$102=H$9),"")</f>
        <v/>
      </c>
    </row>
    <row r="26" spans="1:8" ht="15" x14ac:dyDescent="0.25">
      <c r="A26" s="60">
        <v>21</v>
      </c>
      <c r="B26" s="98">
        <v>7658</v>
      </c>
      <c r="C26" s="99" t="s">
        <v>110</v>
      </c>
      <c r="D26" s="99" t="s">
        <v>105</v>
      </c>
      <c r="E26" s="58">
        <f t="shared" si="0"/>
        <v>4</v>
      </c>
      <c r="H26" s="56" t="str" cm="1">
        <f t="array" ref="H26">IFERROR(_xlfn._xlws.FILTER($A$6:$B$102,$B$6:$G$102=H$9),"")</f>
        <v/>
      </c>
    </row>
    <row r="27" spans="1:8" x14ac:dyDescent="0.2">
      <c r="A27" s="60">
        <v>22</v>
      </c>
      <c r="B27" s="98">
        <v>7808</v>
      </c>
      <c r="C27" s="99" t="s">
        <v>111</v>
      </c>
      <c r="D27" s="99" t="s">
        <v>112</v>
      </c>
      <c r="E27" s="58">
        <f t="shared" si="0"/>
        <v>3</v>
      </c>
    </row>
    <row r="28" spans="1:8" x14ac:dyDescent="0.2">
      <c r="A28" s="60">
        <v>23</v>
      </c>
      <c r="B28" s="98">
        <v>7809</v>
      </c>
      <c r="C28" s="99" t="s">
        <v>113</v>
      </c>
      <c r="D28" s="99" t="s">
        <v>114</v>
      </c>
      <c r="E28" s="58">
        <f t="shared" si="0"/>
        <v>2</v>
      </c>
    </row>
    <row r="29" spans="1:8" x14ac:dyDescent="0.2">
      <c r="A29" s="60">
        <v>24</v>
      </c>
      <c r="B29" s="98">
        <v>7818</v>
      </c>
      <c r="C29" s="99" t="s">
        <v>115</v>
      </c>
      <c r="D29" s="99" t="s">
        <v>116</v>
      </c>
      <c r="E29" s="58">
        <f t="shared" si="0"/>
        <v>1</v>
      </c>
    </row>
    <row r="30" spans="1:8" x14ac:dyDescent="0.2">
      <c r="A30" s="60">
        <v>25</v>
      </c>
      <c r="B30" s="98">
        <v>8285</v>
      </c>
      <c r="C30" s="99" t="s">
        <v>117</v>
      </c>
      <c r="D30" s="99" t="s">
        <v>118</v>
      </c>
      <c r="E30" s="58">
        <f t="shared" si="0"/>
        <v>1</v>
      </c>
    </row>
    <row r="31" spans="1:8" x14ac:dyDescent="0.2">
      <c r="A31" s="60">
        <v>26</v>
      </c>
      <c r="B31" s="98">
        <v>8423</v>
      </c>
      <c r="C31" s="99" t="s">
        <v>119</v>
      </c>
      <c r="D31" s="99" t="s">
        <v>69</v>
      </c>
      <c r="E31" s="58">
        <f t="shared" si="0"/>
        <v>2</v>
      </c>
    </row>
    <row r="32" spans="1:8" x14ac:dyDescent="0.2">
      <c r="A32" s="60">
        <v>27</v>
      </c>
      <c r="B32" s="98">
        <v>8767</v>
      </c>
      <c r="C32" s="99" t="s">
        <v>120</v>
      </c>
      <c r="D32" s="99" t="s">
        <v>121</v>
      </c>
      <c r="E32" s="58">
        <f t="shared" si="0"/>
        <v>3</v>
      </c>
    </row>
    <row r="33" spans="1:5" x14ac:dyDescent="0.2">
      <c r="A33" s="60">
        <v>28</v>
      </c>
      <c r="B33" s="98">
        <v>9206</v>
      </c>
      <c r="C33" s="99" t="s">
        <v>122</v>
      </c>
      <c r="D33" s="99" t="s">
        <v>66</v>
      </c>
      <c r="E33" s="58">
        <f t="shared" si="0"/>
        <v>4</v>
      </c>
    </row>
    <row r="34" spans="1:5" x14ac:dyDescent="0.2">
      <c r="A34" s="60">
        <v>29</v>
      </c>
      <c r="B34" s="98">
        <v>9208</v>
      </c>
      <c r="C34" s="99" t="s">
        <v>123</v>
      </c>
      <c r="D34" s="99" t="s">
        <v>124</v>
      </c>
      <c r="E34" s="58">
        <f t="shared" si="0"/>
        <v>5</v>
      </c>
    </row>
    <row r="35" spans="1:5" x14ac:dyDescent="0.2">
      <c r="A35" s="60">
        <v>30</v>
      </c>
      <c r="B35" s="98">
        <v>9549</v>
      </c>
      <c r="C35" s="99" t="s">
        <v>125</v>
      </c>
      <c r="D35" s="99" t="s">
        <v>126</v>
      </c>
      <c r="E35" s="58">
        <f t="shared" si="0"/>
        <v>6</v>
      </c>
    </row>
    <row r="36" spans="1:5" x14ac:dyDescent="0.2">
      <c r="A36" s="60">
        <v>31</v>
      </c>
      <c r="B36" s="98">
        <v>9566</v>
      </c>
      <c r="C36" s="99" t="s">
        <v>127</v>
      </c>
      <c r="D36" s="99" t="s">
        <v>83</v>
      </c>
      <c r="E36" s="58">
        <f t="shared" si="0"/>
        <v>6</v>
      </c>
    </row>
    <row r="37" spans="1:5" x14ac:dyDescent="0.2">
      <c r="A37" s="60">
        <v>32</v>
      </c>
      <c r="B37" s="98">
        <v>9638</v>
      </c>
      <c r="C37" s="99" t="s">
        <v>128</v>
      </c>
      <c r="D37" s="99" t="s">
        <v>129</v>
      </c>
      <c r="E37" s="58">
        <f t="shared" si="0"/>
        <v>5</v>
      </c>
    </row>
    <row r="38" spans="1:5" x14ac:dyDescent="0.2">
      <c r="A38" s="60">
        <v>33</v>
      </c>
      <c r="B38" s="98">
        <v>9671</v>
      </c>
      <c r="C38" s="99" t="s">
        <v>130</v>
      </c>
      <c r="D38" s="99" t="s">
        <v>66</v>
      </c>
      <c r="E38" s="58">
        <f t="shared" si="0"/>
        <v>4</v>
      </c>
    </row>
    <row r="39" spans="1:5" x14ac:dyDescent="0.2">
      <c r="A39" s="60">
        <v>34</v>
      </c>
      <c r="B39" s="98">
        <v>9685</v>
      </c>
      <c r="C39" s="99" t="s">
        <v>131</v>
      </c>
      <c r="D39" s="99" t="s">
        <v>132</v>
      </c>
      <c r="E39" s="58">
        <f t="shared" si="0"/>
        <v>3</v>
      </c>
    </row>
    <row r="40" spans="1:5" x14ac:dyDescent="0.2">
      <c r="A40" s="60">
        <v>35</v>
      </c>
      <c r="B40" s="98">
        <v>9756</v>
      </c>
      <c r="C40" s="99" t="s">
        <v>133</v>
      </c>
      <c r="D40" s="99" t="s">
        <v>134</v>
      </c>
      <c r="E40" s="58">
        <f t="shared" si="0"/>
        <v>2</v>
      </c>
    </row>
    <row r="41" spans="1:5" x14ac:dyDescent="0.2">
      <c r="A41" s="60">
        <v>36</v>
      </c>
      <c r="B41" s="98">
        <v>10181</v>
      </c>
      <c r="C41" s="99" t="s">
        <v>135</v>
      </c>
      <c r="D41" s="99" t="s">
        <v>136</v>
      </c>
      <c r="E41" s="58">
        <f t="shared" si="0"/>
        <v>1</v>
      </c>
    </row>
    <row r="42" spans="1:5" x14ac:dyDescent="0.2">
      <c r="A42" s="60">
        <v>37</v>
      </c>
      <c r="B42" s="98">
        <v>10633</v>
      </c>
      <c r="C42" s="99" t="s">
        <v>137</v>
      </c>
      <c r="D42" s="99" t="s">
        <v>138</v>
      </c>
      <c r="E42" s="58">
        <f t="shared" si="0"/>
        <v>1</v>
      </c>
    </row>
    <row r="43" spans="1:5" x14ac:dyDescent="0.2">
      <c r="A43" s="60">
        <v>38</v>
      </c>
      <c r="B43" s="98">
        <v>10642</v>
      </c>
      <c r="C43" s="99" t="s">
        <v>139</v>
      </c>
      <c r="D43" s="99" t="s">
        <v>105</v>
      </c>
      <c r="E43" s="58">
        <f t="shared" si="0"/>
        <v>2</v>
      </c>
    </row>
    <row r="44" spans="1:5" x14ac:dyDescent="0.2">
      <c r="A44" s="60">
        <v>39</v>
      </c>
      <c r="B44" s="98">
        <v>10664</v>
      </c>
      <c r="C44" s="99" t="s">
        <v>140</v>
      </c>
      <c r="D44" s="99" t="s">
        <v>141</v>
      </c>
      <c r="E44" s="58">
        <f t="shared" si="0"/>
        <v>3</v>
      </c>
    </row>
    <row r="45" spans="1:5" x14ac:dyDescent="0.2">
      <c r="A45" s="60">
        <v>40</v>
      </c>
      <c r="B45" s="98">
        <v>11399</v>
      </c>
      <c r="C45" s="99" t="s">
        <v>142</v>
      </c>
      <c r="D45" s="99" t="s">
        <v>143</v>
      </c>
      <c r="E45" s="58">
        <f t="shared" si="0"/>
        <v>4</v>
      </c>
    </row>
    <row r="46" spans="1:5" x14ac:dyDescent="0.2">
      <c r="A46" s="60">
        <v>41</v>
      </c>
      <c r="B46" s="101"/>
      <c r="C46" s="102"/>
      <c r="D46" s="102"/>
      <c r="E46" s="58">
        <f t="shared" si="0"/>
        <v>5</v>
      </c>
    </row>
    <row r="47" spans="1:5" x14ac:dyDescent="0.2">
      <c r="A47" s="60">
        <v>42</v>
      </c>
      <c r="B47" s="101"/>
      <c r="C47" s="102"/>
      <c r="D47" s="102"/>
      <c r="E47" s="58">
        <f t="shared" si="0"/>
        <v>6</v>
      </c>
    </row>
    <row r="48" spans="1:5" x14ac:dyDescent="0.2">
      <c r="A48" s="60">
        <v>43</v>
      </c>
      <c r="B48" s="101"/>
      <c r="C48" s="102"/>
      <c r="D48" s="102"/>
      <c r="E48" s="58">
        <f t="shared" si="0"/>
        <v>6</v>
      </c>
    </row>
    <row r="49" spans="1:5" x14ac:dyDescent="0.2">
      <c r="A49" s="60">
        <v>44</v>
      </c>
      <c r="B49" s="101"/>
      <c r="C49" s="102"/>
      <c r="D49" s="102"/>
      <c r="E49" s="58">
        <f t="shared" si="0"/>
        <v>5</v>
      </c>
    </row>
    <row r="50" spans="1:5" x14ac:dyDescent="0.2">
      <c r="A50" s="60">
        <v>45</v>
      </c>
      <c r="B50" s="101"/>
      <c r="C50" s="102"/>
      <c r="D50" s="102"/>
      <c r="E50" s="58">
        <f t="shared" si="0"/>
        <v>4</v>
      </c>
    </row>
    <row r="51" spans="1:5" x14ac:dyDescent="0.2">
      <c r="A51" s="60">
        <v>46</v>
      </c>
      <c r="B51" s="101"/>
      <c r="C51" s="102"/>
      <c r="D51" s="102"/>
      <c r="E51" s="58">
        <f t="shared" si="0"/>
        <v>3</v>
      </c>
    </row>
    <row r="52" spans="1:5" x14ac:dyDescent="0.2">
      <c r="A52" s="60">
        <v>47</v>
      </c>
      <c r="B52" s="101"/>
      <c r="C52" s="102"/>
      <c r="D52" s="102"/>
      <c r="E52" s="58">
        <f t="shared" si="0"/>
        <v>2</v>
      </c>
    </row>
    <row r="53" spans="1:5" x14ac:dyDescent="0.2">
      <c r="A53" s="60">
        <v>48</v>
      </c>
      <c r="B53" s="101"/>
      <c r="C53" s="102"/>
      <c r="D53" s="102"/>
      <c r="E53" s="58">
        <f t="shared" si="0"/>
        <v>1</v>
      </c>
    </row>
    <row r="54" spans="1:5" x14ac:dyDescent="0.2">
      <c r="A54" s="60">
        <v>49</v>
      </c>
      <c r="B54" s="101"/>
      <c r="C54" s="102"/>
      <c r="D54" s="102"/>
      <c r="E54" s="58">
        <f t="shared" si="0"/>
        <v>1</v>
      </c>
    </row>
    <row r="55" spans="1:5" x14ac:dyDescent="0.2">
      <c r="A55" s="60">
        <v>50</v>
      </c>
      <c r="B55" s="101"/>
      <c r="C55" s="102"/>
      <c r="D55" s="102"/>
      <c r="E55" s="58">
        <f t="shared" si="0"/>
        <v>2</v>
      </c>
    </row>
    <row r="56" spans="1:5" x14ac:dyDescent="0.2">
      <c r="A56" s="60">
        <v>51</v>
      </c>
      <c r="B56" s="101"/>
      <c r="C56" s="102"/>
      <c r="D56" s="102"/>
      <c r="E56" s="58">
        <f t="shared" si="0"/>
        <v>3</v>
      </c>
    </row>
    <row r="57" spans="1:5" x14ac:dyDescent="0.2">
      <c r="A57" s="60">
        <v>52</v>
      </c>
      <c r="B57" s="101"/>
      <c r="C57" s="102"/>
      <c r="D57" s="102"/>
      <c r="E57" s="58">
        <f t="shared" si="0"/>
        <v>4</v>
      </c>
    </row>
    <row r="58" spans="1:5" x14ac:dyDescent="0.2">
      <c r="A58" s="60">
        <v>53</v>
      </c>
      <c r="B58" s="101"/>
      <c r="C58" s="102"/>
      <c r="D58" s="102"/>
      <c r="E58" s="58">
        <f t="shared" si="0"/>
        <v>5</v>
      </c>
    </row>
    <row r="59" spans="1:5" x14ac:dyDescent="0.2">
      <c r="A59" s="60">
        <v>54</v>
      </c>
      <c r="B59" s="101"/>
      <c r="C59" s="102"/>
      <c r="D59" s="102"/>
      <c r="E59" s="58">
        <f t="shared" si="0"/>
        <v>6</v>
      </c>
    </row>
    <row r="60" spans="1:5" x14ac:dyDescent="0.2">
      <c r="A60" s="60">
        <v>55</v>
      </c>
      <c r="B60" s="101"/>
      <c r="C60" s="102"/>
      <c r="D60" s="102"/>
      <c r="E60" s="58">
        <f t="shared" si="0"/>
        <v>6</v>
      </c>
    </row>
    <row r="61" spans="1:5" x14ac:dyDescent="0.2">
      <c r="A61" s="60">
        <v>56</v>
      </c>
      <c r="B61" s="101"/>
      <c r="C61" s="102"/>
      <c r="D61" s="102"/>
      <c r="E61" s="58">
        <f t="shared" si="0"/>
        <v>5</v>
      </c>
    </row>
    <row r="62" spans="1:5" x14ac:dyDescent="0.2">
      <c r="A62" s="60">
        <v>57</v>
      </c>
      <c r="B62" s="101"/>
      <c r="C62" s="102"/>
      <c r="D62" s="102"/>
      <c r="E62" s="58">
        <f t="shared" si="0"/>
        <v>4</v>
      </c>
    </row>
    <row r="63" spans="1:5" x14ac:dyDescent="0.2">
      <c r="A63" s="60">
        <v>58</v>
      </c>
      <c r="B63" s="101"/>
      <c r="C63" s="102"/>
      <c r="D63" s="102"/>
      <c r="E63" s="58">
        <f t="shared" si="0"/>
        <v>3</v>
      </c>
    </row>
    <row r="64" spans="1:5" x14ac:dyDescent="0.2">
      <c r="A64" s="60">
        <v>59</v>
      </c>
      <c r="B64" s="101"/>
      <c r="C64" s="102"/>
      <c r="D64" s="102"/>
      <c r="E64" s="58">
        <f t="shared" si="0"/>
        <v>2</v>
      </c>
    </row>
    <row r="65" spans="1:5" x14ac:dyDescent="0.2">
      <c r="A65" s="60">
        <v>60</v>
      </c>
      <c r="B65" s="101"/>
      <c r="C65" s="102"/>
      <c r="D65" s="102"/>
      <c r="E65" s="58">
        <f t="shared" si="0"/>
        <v>1</v>
      </c>
    </row>
    <row r="66" spans="1:5" x14ac:dyDescent="0.2">
      <c r="A66" s="60">
        <v>61</v>
      </c>
      <c r="B66" s="101"/>
      <c r="C66" s="102"/>
      <c r="D66" s="102"/>
      <c r="E66" s="58">
        <f t="shared" si="0"/>
        <v>1</v>
      </c>
    </row>
    <row r="67" spans="1:5" x14ac:dyDescent="0.2">
      <c r="A67" s="60">
        <v>62</v>
      </c>
      <c r="B67" s="101"/>
      <c r="C67" s="102"/>
      <c r="D67" s="102"/>
      <c r="E67" s="58">
        <f t="shared" si="0"/>
        <v>2</v>
      </c>
    </row>
    <row r="68" spans="1:5" x14ac:dyDescent="0.2">
      <c r="A68" s="60">
        <v>63</v>
      </c>
      <c r="B68" s="101"/>
      <c r="C68" s="102"/>
      <c r="D68" s="102"/>
      <c r="E68" s="58">
        <f t="shared" si="0"/>
        <v>3</v>
      </c>
    </row>
    <row r="69" spans="1:5" x14ac:dyDescent="0.2">
      <c r="A69" s="60">
        <v>64</v>
      </c>
      <c r="B69" s="101"/>
      <c r="C69" s="102"/>
      <c r="D69" s="102"/>
      <c r="E69" s="58">
        <f t="shared" si="0"/>
        <v>4</v>
      </c>
    </row>
    <row r="70" spans="1:5" x14ac:dyDescent="0.2">
      <c r="A70" s="60">
        <v>65</v>
      </c>
      <c r="B70" s="101"/>
      <c r="C70" s="102"/>
      <c r="D70" s="102"/>
      <c r="E70" s="58">
        <f t="shared" si="0"/>
        <v>5</v>
      </c>
    </row>
    <row r="71" spans="1:5" x14ac:dyDescent="0.2">
      <c r="A71" s="60">
        <v>66</v>
      </c>
      <c r="B71" s="101"/>
      <c r="C71" s="102"/>
      <c r="D71" s="102"/>
      <c r="E71" s="58">
        <f t="shared" ref="E71:E81" si="1">_xlfn.LET(_xlpm.n,$H$3,_xlpm.p,MOD(ROW()-ROW($B$6),2*_xlpm.n),IF(_xlpm.p&lt;_xlpm.n,_xlpm.p+1,2*_xlpm.n-_xlpm.p))</f>
        <v>6</v>
      </c>
    </row>
    <row r="72" spans="1:5" x14ac:dyDescent="0.2">
      <c r="A72" s="60">
        <v>67</v>
      </c>
      <c r="B72" s="101"/>
      <c r="C72" s="102"/>
      <c r="D72" s="102"/>
      <c r="E72" s="58">
        <f t="shared" si="1"/>
        <v>6</v>
      </c>
    </row>
    <row r="73" spans="1:5" x14ac:dyDescent="0.2">
      <c r="A73" s="60">
        <v>68</v>
      </c>
      <c r="B73" s="101"/>
      <c r="C73" s="102"/>
      <c r="D73" s="102"/>
      <c r="E73" s="58">
        <f t="shared" si="1"/>
        <v>5</v>
      </c>
    </row>
    <row r="74" spans="1:5" x14ac:dyDescent="0.2">
      <c r="A74" s="60">
        <v>69</v>
      </c>
      <c r="B74" s="101"/>
      <c r="C74" s="102"/>
      <c r="D74" s="102"/>
      <c r="E74" s="58">
        <f t="shared" si="1"/>
        <v>4</v>
      </c>
    </row>
    <row r="75" spans="1:5" x14ac:dyDescent="0.2">
      <c r="A75" s="60">
        <v>70</v>
      </c>
      <c r="B75" s="101"/>
      <c r="C75" s="102"/>
      <c r="D75" s="102"/>
      <c r="E75" s="58">
        <f t="shared" si="1"/>
        <v>3</v>
      </c>
    </row>
    <row r="76" spans="1:5" x14ac:dyDescent="0.2">
      <c r="A76" s="60">
        <v>71</v>
      </c>
      <c r="B76" s="101"/>
      <c r="C76" s="102"/>
      <c r="D76" s="102"/>
      <c r="E76" s="58">
        <f t="shared" si="1"/>
        <v>2</v>
      </c>
    </row>
    <row r="77" spans="1:5" x14ac:dyDescent="0.2">
      <c r="A77" s="60">
        <v>72</v>
      </c>
      <c r="B77" s="101"/>
      <c r="C77" s="102"/>
      <c r="D77" s="102"/>
      <c r="E77" s="58">
        <f t="shared" si="1"/>
        <v>1</v>
      </c>
    </row>
    <row r="78" spans="1:5" x14ac:dyDescent="0.2">
      <c r="A78" s="60">
        <v>73</v>
      </c>
      <c r="B78" s="101"/>
      <c r="C78" s="102"/>
      <c r="D78" s="102"/>
      <c r="E78" s="58">
        <f t="shared" si="1"/>
        <v>1</v>
      </c>
    </row>
    <row r="79" spans="1:5" x14ac:dyDescent="0.2">
      <c r="A79" s="60">
        <v>74</v>
      </c>
      <c r="B79" s="101"/>
      <c r="C79" s="102"/>
      <c r="D79" s="102"/>
      <c r="E79" s="58">
        <f t="shared" si="1"/>
        <v>2</v>
      </c>
    </row>
    <row r="80" spans="1:5" x14ac:dyDescent="0.2">
      <c r="A80" s="60">
        <v>75</v>
      </c>
      <c r="B80" s="101"/>
      <c r="C80" s="102"/>
      <c r="D80" s="102"/>
      <c r="E80" s="58">
        <f t="shared" si="1"/>
        <v>3</v>
      </c>
    </row>
    <row r="81" spans="1:5" x14ac:dyDescent="0.2">
      <c r="A81" s="60">
        <v>76</v>
      </c>
      <c r="B81" s="101"/>
      <c r="C81" s="102"/>
      <c r="D81" s="102"/>
      <c r="E81" s="58">
        <f t="shared" si="1"/>
        <v>4</v>
      </c>
    </row>
  </sheetData>
  <mergeCells count="3">
    <mergeCell ref="A1:J1"/>
    <mergeCell ref="A3:E3"/>
    <mergeCell ref="I5:J5"/>
  </mergeCells>
  <dataValidations count="1">
    <dataValidation type="whole" operator="lessThanOrEqual" allowBlank="1" showInputMessage="1" showErrorMessage="1" errorTitle="Invalid number" error="Error, this number must be 10 or smaller" sqref="H3" xr:uid="{F241CCD1-EB3A-49EA-B7C7-6EA30DA4D342}">
      <formula1>10</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8D858-9BDF-43D3-8F3D-3649639AA157}">
  <sheetPr>
    <tabColor rgb="FFF4B084"/>
  </sheetPr>
  <dimension ref="A1:S103"/>
  <sheetViews>
    <sheetView workbookViewId="0">
      <selection activeCell="H22" sqref="H22"/>
    </sheetView>
  </sheetViews>
  <sheetFormatPr defaultRowHeight="15" x14ac:dyDescent="0.2"/>
  <cols>
    <col min="1" max="1" width="26.140625" style="29" customWidth="1"/>
    <col min="2" max="2" width="33.7109375" style="29" customWidth="1"/>
    <col min="3" max="3" width="13.5703125" style="65" bestFit="1" customWidth="1"/>
    <col min="4" max="4" width="10.28515625" style="65" bestFit="1" customWidth="1"/>
    <col min="5" max="5" width="10" style="65" bestFit="1" customWidth="1"/>
    <col min="6" max="6" width="10.85546875" style="65" customWidth="1"/>
    <col min="7" max="7" width="3" style="29" customWidth="1"/>
    <col min="8" max="8" width="34.28515625" style="29" bestFit="1" customWidth="1"/>
    <col min="9" max="9" width="35.7109375" style="29" customWidth="1"/>
    <col min="10" max="10" width="12.85546875" style="29" customWidth="1"/>
    <col min="11" max="16384" width="9.140625" style="29"/>
  </cols>
  <sheetData>
    <row r="1" spans="1:19" ht="15.75" thickBot="1" x14ac:dyDescent="0.25"/>
    <row r="2" spans="1:19" ht="25.5" customHeight="1" thickBot="1" x14ac:dyDescent="0.25">
      <c r="A2" s="128" t="s">
        <v>144</v>
      </c>
      <c r="B2" s="129"/>
      <c r="C2" s="129"/>
      <c r="D2" s="129"/>
      <c r="E2" s="129"/>
      <c r="F2" s="129"/>
      <c r="G2" s="129"/>
      <c r="H2" s="129"/>
      <c r="I2" s="129"/>
      <c r="J2" s="130"/>
    </row>
    <row r="3" spans="1:19" ht="15.75" thickBot="1" x14ac:dyDescent="0.25"/>
    <row r="4" spans="1:19" ht="16.5" thickBot="1" x14ac:dyDescent="0.25">
      <c r="A4" s="187" t="s">
        <v>145</v>
      </c>
      <c r="B4" s="188"/>
      <c r="C4" s="66"/>
      <c r="D4" s="66"/>
      <c r="E4" s="66"/>
      <c r="F4" s="66"/>
      <c r="G4" s="66"/>
      <c r="H4" s="189" t="s">
        <v>146</v>
      </c>
      <c r="I4" s="190"/>
      <c r="J4" s="66"/>
      <c r="K4" s="66"/>
      <c r="L4" s="66"/>
      <c r="M4" s="66"/>
      <c r="N4" s="66"/>
      <c r="O4" s="66"/>
      <c r="P4" s="66"/>
      <c r="Q4" s="66"/>
      <c r="R4" s="66"/>
      <c r="S4" s="66"/>
    </row>
    <row r="5" spans="1:19" ht="16.5" thickBot="1" x14ac:dyDescent="0.3">
      <c r="D5" s="67"/>
      <c r="E5" s="67"/>
      <c r="F5" s="67"/>
    </row>
    <row r="6" spans="1:19" ht="16.5" thickTop="1" x14ac:dyDescent="0.25">
      <c r="A6" s="191" t="s">
        <v>147</v>
      </c>
      <c r="B6" s="192"/>
      <c r="D6" s="67"/>
      <c r="E6" s="67"/>
      <c r="F6" s="67"/>
      <c r="H6" s="193" t="s">
        <v>148</v>
      </c>
      <c r="I6" s="194"/>
    </row>
    <row r="7" spans="1:19" ht="15.75" x14ac:dyDescent="0.25">
      <c r="A7" s="195" t="s">
        <v>149</v>
      </c>
      <c r="B7" s="196"/>
      <c r="D7" s="67"/>
      <c r="E7" s="67"/>
      <c r="F7" s="67"/>
      <c r="H7" s="141" t="s">
        <v>150</v>
      </c>
      <c r="I7" s="138"/>
    </row>
    <row r="8" spans="1:19" ht="15.75" x14ac:dyDescent="0.25">
      <c r="A8" s="195" t="s">
        <v>151</v>
      </c>
      <c r="B8" s="196"/>
      <c r="D8" s="67"/>
      <c r="E8" s="67"/>
      <c r="F8" s="67"/>
      <c r="H8" s="137" t="s">
        <v>152</v>
      </c>
      <c r="I8" s="138"/>
    </row>
    <row r="9" spans="1:19" ht="15.75" x14ac:dyDescent="0.25">
      <c r="A9" s="195" t="s">
        <v>153</v>
      </c>
      <c r="B9" s="196"/>
      <c r="D9" s="67"/>
      <c r="E9" s="67"/>
      <c r="F9" s="67"/>
      <c r="H9" s="141" t="s">
        <v>154</v>
      </c>
      <c r="I9" s="142"/>
    </row>
    <row r="10" spans="1:19" ht="15.75" x14ac:dyDescent="0.25">
      <c r="A10" s="200" t="s">
        <v>155</v>
      </c>
      <c r="B10" s="201"/>
      <c r="D10" s="67"/>
      <c r="E10" s="67"/>
      <c r="F10" s="67"/>
      <c r="H10" s="141" t="s">
        <v>156</v>
      </c>
      <c r="I10" s="142"/>
    </row>
    <row r="11" spans="1:19" ht="15.75" x14ac:dyDescent="0.25">
      <c r="A11" s="195" t="s">
        <v>157</v>
      </c>
      <c r="B11" s="196"/>
      <c r="D11" s="67"/>
      <c r="E11" s="67"/>
      <c r="F11" s="67"/>
      <c r="H11" s="137" t="s">
        <v>158</v>
      </c>
      <c r="I11" s="138"/>
    </row>
    <row r="12" spans="1:19" ht="16.5" thickBot="1" x14ac:dyDescent="0.3">
      <c r="A12" s="198" t="s">
        <v>159</v>
      </c>
      <c r="B12" s="199"/>
      <c r="D12" s="67"/>
      <c r="E12" s="67"/>
      <c r="F12" s="67"/>
      <c r="H12" s="137" t="s">
        <v>160</v>
      </c>
      <c r="I12" s="138"/>
    </row>
    <row r="13" spans="1:19" ht="16.5" thickTop="1" thickBot="1" x14ac:dyDescent="0.25">
      <c r="H13" s="139" t="s">
        <v>153</v>
      </c>
      <c r="I13" s="140"/>
    </row>
    <row r="15" spans="1:19" ht="48" customHeight="1" thickBot="1" x14ac:dyDescent="0.25">
      <c r="A15" s="145" t="s">
        <v>161</v>
      </c>
      <c r="B15" s="146"/>
      <c r="C15" s="146"/>
      <c r="D15" s="146"/>
      <c r="E15" s="146"/>
      <c r="F15" s="146"/>
    </row>
    <row r="16" spans="1:19" ht="25.5" customHeight="1" x14ac:dyDescent="0.2">
      <c r="C16" s="29"/>
      <c r="D16" s="29"/>
      <c r="E16" s="29"/>
      <c r="F16" s="29"/>
      <c r="H16" s="202" t="s">
        <v>162</v>
      </c>
      <c r="I16" s="203"/>
    </row>
    <row r="17" spans="1:9" ht="16.5" thickBot="1" x14ac:dyDescent="0.3">
      <c r="A17" s="69" t="s">
        <v>163</v>
      </c>
      <c r="B17" s="69" t="s">
        <v>164</v>
      </c>
      <c r="C17" s="70" t="s">
        <v>165</v>
      </c>
      <c r="D17" s="206" t="s">
        <v>166</v>
      </c>
      <c r="E17" s="206"/>
      <c r="F17" s="206"/>
      <c r="H17" s="204"/>
      <c r="I17" s="205"/>
    </row>
    <row r="18" spans="1:9" x14ac:dyDescent="0.2">
      <c r="A18" s="71" t="s">
        <v>167</v>
      </c>
      <c r="B18" s="72" t="s">
        <v>168</v>
      </c>
      <c r="C18" s="73" t="s">
        <v>169</v>
      </c>
      <c r="D18" s="163" t="str">
        <f>'Team List'!J6</f>
        <v>858, 5256, 5501, 7818, 8285, 10181, 10633</v>
      </c>
      <c r="E18" s="164"/>
      <c r="F18" s="165"/>
    </row>
    <row r="19" spans="1:9" x14ac:dyDescent="0.2">
      <c r="A19" s="115" t="s">
        <v>170</v>
      </c>
      <c r="B19" s="116" t="s">
        <v>171</v>
      </c>
      <c r="C19" s="117" t="s">
        <v>172</v>
      </c>
      <c r="D19" s="166"/>
      <c r="E19" s="167"/>
      <c r="F19" s="168"/>
    </row>
    <row r="20" spans="1:9" ht="15.75" thickBot="1" x14ac:dyDescent="0.25">
      <c r="A20" s="74" t="s">
        <v>173</v>
      </c>
      <c r="B20" s="75" t="s">
        <v>174</v>
      </c>
      <c r="C20" s="76" t="s">
        <v>175</v>
      </c>
      <c r="D20" s="169"/>
      <c r="E20" s="170"/>
      <c r="F20" s="171"/>
    </row>
    <row r="21" spans="1:9" ht="15.75" thickBot="1" x14ac:dyDescent="0.25">
      <c r="D21" s="113"/>
      <c r="E21" s="113"/>
      <c r="F21" s="113"/>
    </row>
    <row r="22" spans="1:9" x14ac:dyDescent="0.2">
      <c r="A22" s="71" t="s">
        <v>176</v>
      </c>
      <c r="B22" s="72" t="s">
        <v>177</v>
      </c>
      <c r="C22" s="73" t="s">
        <v>169</v>
      </c>
      <c r="D22" s="163" t="str">
        <f>'Team List'!J7</f>
        <v>904, 5166, 5980, 7809, 8423, 9756, 10642</v>
      </c>
      <c r="E22" s="164"/>
      <c r="F22" s="165"/>
    </row>
    <row r="23" spans="1:9" ht="15.75" thickBot="1" x14ac:dyDescent="0.25">
      <c r="A23" s="115" t="s">
        <v>178</v>
      </c>
      <c r="B23" s="116"/>
      <c r="C23" s="76" t="s">
        <v>175</v>
      </c>
      <c r="D23" s="166"/>
      <c r="E23" s="167"/>
      <c r="F23" s="168"/>
    </row>
    <row r="24" spans="1:9" ht="15.75" thickBot="1" x14ac:dyDescent="0.25">
      <c r="A24" s="74" t="s">
        <v>179</v>
      </c>
      <c r="B24" s="75" t="s">
        <v>180</v>
      </c>
      <c r="C24" s="76" t="s">
        <v>181</v>
      </c>
      <c r="D24" s="169"/>
      <c r="E24" s="170"/>
      <c r="F24" s="171"/>
    </row>
    <row r="25" spans="1:9" ht="15.75" thickBot="1" x14ac:dyDescent="0.25">
      <c r="D25" s="113"/>
      <c r="E25" s="113"/>
      <c r="F25" s="113"/>
    </row>
    <row r="26" spans="1:9" x14ac:dyDescent="0.2">
      <c r="A26" s="71" t="s">
        <v>178</v>
      </c>
      <c r="B26" s="72"/>
      <c r="C26" s="73" t="s">
        <v>182</v>
      </c>
      <c r="D26" s="163" t="str">
        <f>'Team List'!J8</f>
        <v>1023, 4967, 6081, 7808, 8767, 9685, 10664</v>
      </c>
      <c r="E26" s="164"/>
      <c r="F26" s="165"/>
    </row>
    <row r="27" spans="1:9" x14ac:dyDescent="0.2">
      <c r="A27" s="115" t="s">
        <v>178</v>
      </c>
      <c r="B27" s="116"/>
      <c r="C27" s="117"/>
      <c r="D27" s="166"/>
      <c r="E27" s="167"/>
      <c r="F27" s="168"/>
    </row>
    <row r="28" spans="1:9" ht="15.75" thickBot="1" x14ac:dyDescent="0.25">
      <c r="A28" s="74" t="s">
        <v>178</v>
      </c>
      <c r="B28" s="75"/>
      <c r="C28" s="76" t="s">
        <v>183</v>
      </c>
      <c r="D28" s="169"/>
      <c r="E28" s="170"/>
      <c r="F28" s="171"/>
    </row>
    <row r="29" spans="1:9" ht="15.75" thickBot="1" x14ac:dyDescent="0.25"/>
    <row r="30" spans="1:9" x14ac:dyDescent="0.2">
      <c r="A30" s="71" t="s">
        <v>178</v>
      </c>
      <c r="B30" s="72"/>
      <c r="C30" s="73" t="s">
        <v>182</v>
      </c>
      <c r="D30" s="163" t="str">
        <f>'Team List'!J9</f>
        <v>2075, 4325, 7220, 7658, 9206, 9671, 11399</v>
      </c>
      <c r="E30" s="164"/>
      <c r="F30" s="165"/>
    </row>
    <row r="31" spans="1:9" x14ac:dyDescent="0.2">
      <c r="A31" s="115" t="s">
        <v>178</v>
      </c>
      <c r="B31" s="116"/>
      <c r="C31" s="117"/>
      <c r="D31" s="166"/>
      <c r="E31" s="167"/>
      <c r="F31" s="168"/>
    </row>
    <row r="32" spans="1:9" ht="15.75" thickBot="1" x14ac:dyDescent="0.25">
      <c r="A32" s="74" t="s">
        <v>178</v>
      </c>
      <c r="B32" s="75"/>
      <c r="C32" s="76" t="s">
        <v>183</v>
      </c>
      <c r="D32" s="169"/>
      <c r="E32" s="170"/>
      <c r="F32" s="171"/>
    </row>
    <row r="33" spans="1:6" ht="15.75" thickBot="1" x14ac:dyDescent="0.25">
      <c r="D33" s="113"/>
      <c r="E33" s="113"/>
      <c r="F33" s="113"/>
    </row>
    <row r="34" spans="1:6" x14ac:dyDescent="0.2">
      <c r="A34" s="71" t="s">
        <v>178</v>
      </c>
      <c r="B34" s="72"/>
      <c r="C34" s="73" t="s">
        <v>182</v>
      </c>
      <c r="D34" s="163" t="str">
        <f>'Team List'!J10</f>
        <v>2771, 3875, 7221, 7656, 9208, 9638</v>
      </c>
      <c r="E34" s="164"/>
      <c r="F34" s="165"/>
    </row>
    <row r="35" spans="1:6" x14ac:dyDescent="0.2">
      <c r="A35" s="115" t="s">
        <v>178</v>
      </c>
      <c r="B35" s="116"/>
      <c r="C35" s="117"/>
      <c r="D35" s="166"/>
      <c r="E35" s="167"/>
      <c r="F35" s="168"/>
    </row>
    <row r="36" spans="1:6" ht="15.75" thickBot="1" x14ac:dyDescent="0.25">
      <c r="A36" s="74" t="s">
        <v>178</v>
      </c>
      <c r="B36" s="75"/>
      <c r="C36" s="76" t="s">
        <v>183</v>
      </c>
      <c r="D36" s="169"/>
      <c r="E36" s="170"/>
      <c r="F36" s="171"/>
    </row>
    <row r="37" spans="1:6" ht="15.75" thickBot="1" x14ac:dyDescent="0.25">
      <c r="D37" s="77"/>
      <c r="E37" s="77"/>
      <c r="F37" s="77"/>
    </row>
    <row r="38" spans="1:6" x14ac:dyDescent="0.2">
      <c r="A38" s="71" t="s">
        <v>178</v>
      </c>
      <c r="B38" s="72"/>
      <c r="C38" s="73" t="s">
        <v>182</v>
      </c>
      <c r="D38" s="163" t="str">
        <f>'Team List'!J11</f>
        <v>3234, 3620, 7256, 7289, 9549, 9566</v>
      </c>
      <c r="E38" s="164"/>
      <c r="F38" s="165"/>
    </row>
    <row r="39" spans="1:6" x14ac:dyDescent="0.2">
      <c r="A39" s="115" t="s">
        <v>178</v>
      </c>
      <c r="B39" s="116"/>
      <c r="C39" s="117"/>
      <c r="D39" s="166"/>
      <c r="E39" s="167"/>
      <c r="F39" s="168"/>
    </row>
    <row r="40" spans="1:6" ht="15.75" thickBot="1" x14ac:dyDescent="0.25">
      <c r="A40" s="74" t="s">
        <v>178</v>
      </c>
      <c r="B40" s="75"/>
      <c r="C40" s="76" t="s">
        <v>183</v>
      </c>
      <c r="D40" s="169"/>
      <c r="E40" s="170"/>
      <c r="F40" s="171"/>
    </row>
    <row r="41" spans="1:6" ht="15.75" thickBot="1" x14ac:dyDescent="0.25"/>
    <row r="42" spans="1:6" x14ac:dyDescent="0.2">
      <c r="A42" s="71" t="s">
        <v>178</v>
      </c>
      <c r="B42" s="72"/>
      <c r="C42" s="73" t="s">
        <v>182</v>
      </c>
      <c r="D42" s="163" t="str">
        <f>'Team List'!J12</f>
        <v/>
      </c>
      <c r="E42" s="164"/>
      <c r="F42" s="165"/>
    </row>
    <row r="43" spans="1:6" x14ac:dyDescent="0.2">
      <c r="A43" s="115" t="s">
        <v>178</v>
      </c>
      <c r="B43" s="116"/>
      <c r="C43" s="117"/>
      <c r="D43" s="166"/>
      <c r="E43" s="167"/>
      <c r="F43" s="168"/>
    </row>
    <row r="44" spans="1:6" ht="15.75" thickBot="1" x14ac:dyDescent="0.25">
      <c r="A44" s="74" t="s">
        <v>178</v>
      </c>
      <c r="B44" s="75"/>
      <c r="C44" s="76" t="s">
        <v>183</v>
      </c>
      <c r="D44" s="169"/>
      <c r="E44" s="170"/>
      <c r="F44" s="171"/>
    </row>
    <row r="45" spans="1:6" ht="15.75" thickBot="1" x14ac:dyDescent="0.25"/>
    <row r="46" spans="1:6" x14ac:dyDescent="0.2">
      <c r="A46" s="71" t="s">
        <v>178</v>
      </c>
      <c r="B46" s="72"/>
      <c r="C46" s="73" t="s">
        <v>182</v>
      </c>
      <c r="D46" s="163" t="str">
        <f>'Team List'!J13</f>
        <v/>
      </c>
      <c r="E46" s="164"/>
      <c r="F46" s="165"/>
    </row>
    <row r="47" spans="1:6" x14ac:dyDescent="0.2">
      <c r="A47" s="115" t="s">
        <v>178</v>
      </c>
      <c r="B47" s="116"/>
      <c r="C47" s="117"/>
      <c r="D47" s="166"/>
      <c r="E47" s="167"/>
      <c r="F47" s="168"/>
    </row>
    <row r="48" spans="1:6" ht="15.75" thickBot="1" x14ac:dyDescent="0.25">
      <c r="A48" s="74" t="s">
        <v>178</v>
      </c>
      <c r="B48" s="75"/>
      <c r="C48" s="76" t="s">
        <v>183</v>
      </c>
      <c r="D48" s="169"/>
      <c r="E48" s="170"/>
      <c r="F48" s="171"/>
    </row>
    <row r="49" spans="1:10" ht="15.75" thickBot="1" x14ac:dyDescent="0.25"/>
    <row r="50" spans="1:10" x14ac:dyDescent="0.2">
      <c r="A50" s="71" t="s">
        <v>178</v>
      </c>
      <c r="B50" s="72"/>
      <c r="C50" s="73" t="s">
        <v>182</v>
      </c>
      <c r="D50" s="163" t="str">
        <f>'Team List'!J14</f>
        <v/>
      </c>
      <c r="E50" s="164"/>
      <c r="F50" s="165"/>
    </row>
    <row r="51" spans="1:10" x14ac:dyDescent="0.2">
      <c r="A51" s="115" t="s">
        <v>178</v>
      </c>
      <c r="B51" s="116"/>
      <c r="C51" s="117"/>
      <c r="D51" s="166"/>
      <c r="E51" s="167"/>
      <c r="F51" s="168"/>
    </row>
    <row r="52" spans="1:10" ht="15.75" thickBot="1" x14ac:dyDescent="0.25">
      <c r="A52" s="74" t="s">
        <v>178</v>
      </c>
      <c r="B52" s="75"/>
      <c r="C52" s="76" t="s">
        <v>183</v>
      </c>
      <c r="D52" s="169"/>
      <c r="E52" s="170"/>
      <c r="F52" s="171"/>
    </row>
    <row r="53" spans="1:10" ht="15.75" thickBot="1" x14ac:dyDescent="0.25"/>
    <row r="54" spans="1:10" x14ac:dyDescent="0.2">
      <c r="A54" s="71" t="s">
        <v>178</v>
      </c>
      <c r="B54" s="72"/>
      <c r="C54" s="73" t="s">
        <v>182</v>
      </c>
      <c r="D54" s="163" t="str">
        <f>'Team List'!J15</f>
        <v/>
      </c>
      <c r="E54" s="164"/>
      <c r="F54" s="165"/>
    </row>
    <row r="55" spans="1:10" x14ac:dyDescent="0.2">
      <c r="A55" s="115" t="s">
        <v>178</v>
      </c>
      <c r="B55" s="116"/>
      <c r="C55" s="117"/>
      <c r="D55" s="166"/>
      <c r="E55" s="167"/>
      <c r="F55" s="168"/>
    </row>
    <row r="56" spans="1:10" ht="15.75" thickBot="1" x14ac:dyDescent="0.25">
      <c r="A56" s="74" t="s">
        <v>178</v>
      </c>
      <c r="B56" s="75"/>
      <c r="C56" s="76" t="s">
        <v>183</v>
      </c>
      <c r="D56" s="169"/>
      <c r="E56" s="170"/>
      <c r="F56" s="171"/>
    </row>
    <row r="58" spans="1:10" ht="16.5" thickBot="1" x14ac:dyDescent="0.3">
      <c r="D58" s="67"/>
      <c r="E58" s="67"/>
      <c r="F58" s="67"/>
    </row>
    <row r="59" spans="1:10" ht="16.5" thickBot="1" x14ac:dyDescent="0.3">
      <c r="A59" s="156" t="s">
        <v>184</v>
      </c>
      <c r="B59" s="172"/>
      <c r="C59" s="172"/>
      <c r="D59" s="172"/>
      <c r="E59" s="172"/>
      <c r="F59" s="157"/>
    </row>
    <row r="60" spans="1:10" ht="15.75" x14ac:dyDescent="0.25">
      <c r="A60" s="78" t="s">
        <v>163</v>
      </c>
      <c r="B60" s="78" t="s">
        <v>164</v>
      </c>
      <c r="C60" s="173" t="s">
        <v>166</v>
      </c>
      <c r="D60" s="174"/>
      <c r="E60" s="174"/>
      <c r="F60" s="175"/>
      <c r="J60" s="79"/>
    </row>
    <row r="61" spans="1:10" ht="15" customHeight="1" x14ac:dyDescent="0.2">
      <c r="A61" s="80"/>
      <c r="B61" s="80"/>
      <c r="C61" s="176" t="s">
        <v>185</v>
      </c>
      <c r="D61" s="177"/>
      <c r="E61" s="177"/>
      <c r="F61" s="178"/>
    </row>
    <row r="62" spans="1:10" x14ac:dyDescent="0.2">
      <c r="A62" s="80"/>
      <c r="B62" s="80"/>
      <c r="C62" s="179"/>
      <c r="D62" s="167"/>
      <c r="E62" s="167"/>
      <c r="F62" s="180"/>
    </row>
    <row r="63" spans="1:10" x14ac:dyDescent="0.2">
      <c r="A63" s="80"/>
      <c r="B63" s="80"/>
      <c r="C63" s="181"/>
      <c r="D63" s="182"/>
      <c r="E63" s="182"/>
      <c r="F63" s="183"/>
    </row>
    <row r="64" spans="1:10" ht="15.75" thickBot="1" x14ac:dyDescent="0.25"/>
    <row r="65" spans="1:6" ht="16.5" thickBot="1" x14ac:dyDescent="0.25">
      <c r="A65" s="184" t="s">
        <v>186</v>
      </c>
      <c r="B65" s="185"/>
      <c r="C65" s="185"/>
      <c r="D65" s="185"/>
      <c r="E65" s="185"/>
      <c r="F65" s="186"/>
    </row>
    <row r="66" spans="1:6" ht="15.75" x14ac:dyDescent="0.25">
      <c r="A66" s="78" t="s">
        <v>163</v>
      </c>
      <c r="B66" s="78" t="s">
        <v>164</v>
      </c>
      <c r="C66" s="173" t="s">
        <v>187</v>
      </c>
      <c r="D66" s="174"/>
      <c r="E66" s="174"/>
      <c r="F66" s="175"/>
    </row>
    <row r="67" spans="1:6" ht="15" customHeight="1" x14ac:dyDescent="0.2">
      <c r="A67" s="80"/>
      <c r="B67" s="80"/>
      <c r="C67" s="176" t="s">
        <v>185</v>
      </c>
      <c r="D67" s="177"/>
      <c r="E67" s="177"/>
      <c r="F67" s="178"/>
    </row>
    <row r="68" spans="1:6" x14ac:dyDescent="0.2">
      <c r="A68" s="80"/>
      <c r="B68" s="80"/>
      <c r="C68" s="179"/>
      <c r="D68" s="167"/>
      <c r="E68" s="167"/>
      <c r="F68" s="180"/>
    </row>
    <row r="69" spans="1:6" x14ac:dyDescent="0.2">
      <c r="A69" s="80"/>
      <c r="B69" s="80"/>
      <c r="C69" s="181"/>
      <c r="D69" s="182"/>
      <c r="E69" s="182"/>
      <c r="F69" s="183"/>
    </row>
    <row r="70" spans="1:6" ht="15.75" thickBot="1" x14ac:dyDescent="0.25"/>
    <row r="71" spans="1:6" ht="15.75" thickBot="1" x14ac:dyDescent="0.25">
      <c r="A71" s="160" t="s">
        <v>188</v>
      </c>
      <c r="B71" s="161"/>
      <c r="C71" s="161"/>
      <c r="D71" s="161"/>
      <c r="E71" s="161"/>
      <c r="F71" s="162"/>
    </row>
    <row r="72" spans="1:6" ht="15.75" x14ac:dyDescent="0.2">
      <c r="A72" s="78" t="s">
        <v>163</v>
      </c>
      <c r="B72" s="78" t="s">
        <v>164</v>
      </c>
      <c r="C72" s="147"/>
      <c r="D72" s="148"/>
      <c r="E72" s="148"/>
      <c r="F72" s="149"/>
    </row>
    <row r="73" spans="1:6" x14ac:dyDescent="0.2">
      <c r="A73" s="80"/>
      <c r="B73" s="80"/>
      <c r="C73" s="150"/>
      <c r="D73" s="151"/>
      <c r="E73" s="151"/>
      <c r="F73" s="152"/>
    </row>
    <row r="74" spans="1:6" x14ac:dyDescent="0.2">
      <c r="A74" s="80"/>
      <c r="B74" s="80"/>
      <c r="C74" s="150"/>
      <c r="D74" s="151"/>
      <c r="E74" s="151"/>
      <c r="F74" s="152"/>
    </row>
    <row r="75" spans="1:6" x14ac:dyDescent="0.2">
      <c r="A75" s="80"/>
      <c r="B75" s="80"/>
      <c r="C75" s="153"/>
      <c r="D75" s="154"/>
      <c r="E75" s="154"/>
      <c r="F75" s="155"/>
    </row>
    <row r="76" spans="1:6" ht="30.6" customHeight="1" x14ac:dyDescent="0.2">
      <c r="A76" s="197" t="s">
        <v>189</v>
      </c>
      <c r="B76" s="197"/>
      <c r="C76" s="197"/>
      <c r="D76" s="197"/>
      <c r="E76" s="197"/>
      <c r="F76" s="197"/>
    </row>
    <row r="78" spans="1:6" ht="15.75" thickBot="1" x14ac:dyDescent="0.25"/>
    <row r="79" spans="1:6" ht="16.5" thickBot="1" x14ac:dyDescent="0.3">
      <c r="A79" s="156" t="s">
        <v>190</v>
      </c>
      <c r="B79" s="157"/>
    </row>
    <row r="80" spans="1:6" x14ac:dyDescent="0.2">
      <c r="A80" s="158" t="s">
        <v>191</v>
      </c>
      <c r="B80" s="159"/>
    </row>
    <row r="81" spans="1:19" x14ac:dyDescent="0.2">
      <c r="A81" s="158" t="s">
        <v>192</v>
      </c>
      <c r="B81" s="159"/>
    </row>
    <row r="82" spans="1:19" x14ac:dyDescent="0.2">
      <c r="A82" s="158" t="s">
        <v>193</v>
      </c>
      <c r="B82" s="159"/>
    </row>
    <row r="83" spans="1:19" x14ac:dyDescent="0.2">
      <c r="A83" s="141" t="s">
        <v>194</v>
      </c>
      <c r="B83" s="142"/>
    </row>
    <row r="84" spans="1:19" x14ac:dyDescent="0.2">
      <c r="A84" s="137" t="s">
        <v>147</v>
      </c>
      <c r="B84" s="138"/>
    </row>
    <row r="85" spans="1:19" x14ac:dyDescent="0.2">
      <c r="A85" s="143" t="s">
        <v>160</v>
      </c>
      <c r="B85" s="144"/>
    </row>
    <row r="86" spans="1:19" x14ac:dyDescent="0.2">
      <c r="A86" s="137" t="s">
        <v>195</v>
      </c>
      <c r="B86" s="138"/>
    </row>
    <row r="87" spans="1:19" x14ac:dyDescent="0.2">
      <c r="A87" s="137" t="s">
        <v>196</v>
      </c>
      <c r="B87" s="138"/>
    </row>
    <row r="88" spans="1:19" x14ac:dyDescent="0.2">
      <c r="A88" s="137" t="s">
        <v>157</v>
      </c>
      <c r="B88" s="138"/>
    </row>
    <row r="89" spans="1:19" x14ac:dyDescent="0.2">
      <c r="A89" s="137" t="s">
        <v>197</v>
      </c>
      <c r="B89" s="138"/>
    </row>
    <row r="90" spans="1:19" x14ac:dyDescent="0.2">
      <c r="A90" s="137" t="s">
        <v>198</v>
      </c>
      <c r="B90" s="138"/>
    </row>
    <row r="91" spans="1:19" x14ac:dyDescent="0.2">
      <c r="A91" s="141" t="s">
        <v>199</v>
      </c>
      <c r="B91" s="142"/>
    </row>
    <row r="92" spans="1:19" x14ac:dyDescent="0.2">
      <c r="A92" s="137" t="s">
        <v>200</v>
      </c>
      <c r="B92" s="138"/>
    </row>
    <row r="93" spans="1:19" x14ac:dyDescent="0.2">
      <c r="A93" s="141" t="s">
        <v>154</v>
      </c>
      <c r="B93" s="142"/>
    </row>
    <row r="94" spans="1:19" x14ac:dyDescent="0.2">
      <c r="A94" s="141" t="s">
        <v>201</v>
      </c>
      <c r="B94" s="142"/>
    </row>
    <row r="95" spans="1:19" s="65" customFormat="1" x14ac:dyDescent="0.2">
      <c r="A95" s="137" t="s">
        <v>202</v>
      </c>
      <c r="B95" s="138"/>
      <c r="G95" s="29"/>
      <c r="H95" s="29"/>
      <c r="I95" s="29"/>
      <c r="J95" s="29"/>
      <c r="K95" s="29"/>
      <c r="L95" s="29"/>
      <c r="M95" s="29"/>
      <c r="N95" s="29"/>
      <c r="O95" s="29"/>
      <c r="P95" s="29"/>
      <c r="Q95" s="29"/>
      <c r="R95" s="29"/>
      <c r="S95" s="29"/>
    </row>
    <row r="96" spans="1:19" s="65" customFormat="1" x14ac:dyDescent="0.2">
      <c r="A96" s="141" t="s">
        <v>203</v>
      </c>
      <c r="B96" s="142"/>
      <c r="G96" s="29"/>
      <c r="H96" s="29"/>
      <c r="I96" s="29"/>
      <c r="J96" s="29"/>
      <c r="K96" s="29"/>
      <c r="L96" s="29"/>
      <c r="M96" s="29"/>
      <c r="N96" s="29"/>
      <c r="O96" s="29"/>
      <c r="P96" s="29"/>
      <c r="Q96" s="29"/>
      <c r="R96" s="29"/>
      <c r="S96" s="29"/>
    </row>
    <row r="97" spans="1:19" s="65" customFormat="1" x14ac:dyDescent="0.2">
      <c r="A97" s="137" t="s">
        <v>153</v>
      </c>
      <c r="B97" s="138"/>
      <c r="G97" s="29"/>
      <c r="H97" s="29"/>
      <c r="I97" s="29"/>
      <c r="J97" s="29"/>
      <c r="K97" s="29"/>
      <c r="L97" s="29"/>
      <c r="M97" s="29"/>
      <c r="N97" s="29"/>
      <c r="O97" s="29"/>
      <c r="P97" s="29"/>
      <c r="Q97" s="29"/>
      <c r="R97" s="29"/>
      <c r="S97" s="29"/>
    </row>
    <row r="98" spans="1:19" s="65" customFormat="1" x14ac:dyDescent="0.2">
      <c r="A98" s="137" t="s">
        <v>204</v>
      </c>
      <c r="B98" s="138"/>
      <c r="G98" s="29"/>
      <c r="H98" s="29"/>
      <c r="I98" s="29"/>
      <c r="J98" s="29"/>
      <c r="K98" s="29"/>
      <c r="L98" s="29"/>
      <c r="M98" s="29"/>
      <c r="N98" s="29"/>
      <c r="O98" s="29"/>
      <c r="P98" s="29"/>
      <c r="Q98" s="29"/>
      <c r="R98" s="29"/>
      <c r="S98" s="29"/>
    </row>
    <row r="99" spans="1:19" s="65" customFormat="1" ht="15.75" thickBot="1" x14ac:dyDescent="0.25">
      <c r="A99" s="139" t="s">
        <v>205</v>
      </c>
      <c r="B99" s="140"/>
      <c r="G99" s="29"/>
      <c r="H99" s="29"/>
      <c r="I99" s="29"/>
      <c r="J99" s="29"/>
      <c r="K99" s="29"/>
      <c r="L99" s="29"/>
      <c r="M99" s="29"/>
      <c r="N99" s="29"/>
      <c r="O99" s="29"/>
      <c r="P99" s="29"/>
      <c r="Q99" s="29"/>
      <c r="R99" s="29"/>
      <c r="S99" s="29"/>
    </row>
    <row r="100" spans="1:19" s="65" customFormat="1" x14ac:dyDescent="0.2">
      <c r="G100" s="29"/>
      <c r="H100" s="29"/>
      <c r="I100" s="29"/>
      <c r="J100" s="29"/>
      <c r="K100" s="29"/>
      <c r="L100" s="29"/>
      <c r="M100" s="29"/>
      <c r="N100" s="29"/>
      <c r="O100" s="29"/>
      <c r="P100" s="29"/>
      <c r="Q100" s="29"/>
      <c r="R100" s="29"/>
      <c r="S100" s="29"/>
    </row>
    <row r="101" spans="1:19" s="65" customFormat="1" x14ac:dyDescent="0.2">
      <c r="G101" s="29"/>
      <c r="H101" s="29"/>
      <c r="I101" s="29"/>
      <c r="J101" s="29"/>
      <c r="K101" s="29"/>
      <c r="L101" s="29"/>
      <c r="M101" s="29"/>
      <c r="N101" s="29"/>
      <c r="O101" s="29"/>
      <c r="P101" s="29"/>
      <c r="Q101" s="29"/>
      <c r="R101" s="29"/>
      <c r="S101" s="29"/>
    </row>
    <row r="102" spans="1:19" s="65" customFormat="1" x14ac:dyDescent="0.2">
      <c r="G102" s="29"/>
      <c r="H102" s="29"/>
      <c r="I102" s="29"/>
      <c r="J102" s="29"/>
      <c r="K102" s="29"/>
      <c r="L102" s="29"/>
      <c r="M102" s="29"/>
      <c r="N102" s="29"/>
      <c r="O102" s="29"/>
      <c r="P102" s="29"/>
      <c r="Q102" s="29"/>
      <c r="R102" s="29"/>
      <c r="S102" s="29"/>
    </row>
    <row r="103" spans="1:19" s="65" customFormat="1" x14ac:dyDescent="0.2">
      <c r="G103" s="29"/>
      <c r="H103" s="29"/>
      <c r="I103" s="29"/>
      <c r="J103" s="29"/>
      <c r="K103" s="29"/>
      <c r="L103" s="29"/>
      <c r="M103" s="29"/>
      <c r="N103" s="29"/>
      <c r="O103" s="29"/>
      <c r="P103" s="29"/>
      <c r="Q103" s="29"/>
      <c r="R103" s="29"/>
      <c r="S103" s="29"/>
    </row>
  </sheetData>
  <mergeCells count="61">
    <mergeCell ref="A7:B7"/>
    <mergeCell ref="H7:I7"/>
    <mergeCell ref="A76:F76"/>
    <mergeCell ref="A12:B12"/>
    <mergeCell ref="A11:B11"/>
    <mergeCell ref="A10:B10"/>
    <mergeCell ref="H9:I9"/>
    <mergeCell ref="H11:I11"/>
    <mergeCell ref="H10:I10"/>
    <mergeCell ref="H12:I12"/>
    <mergeCell ref="A8:B8"/>
    <mergeCell ref="H8:I8"/>
    <mergeCell ref="A9:B9"/>
    <mergeCell ref="H13:I13"/>
    <mergeCell ref="H16:I17"/>
    <mergeCell ref="D17:F17"/>
    <mergeCell ref="A2:J2"/>
    <mergeCell ref="A4:B4"/>
    <mergeCell ref="H4:I4"/>
    <mergeCell ref="A6:B6"/>
    <mergeCell ref="H6:I6"/>
    <mergeCell ref="D18:F20"/>
    <mergeCell ref="D22:F24"/>
    <mergeCell ref="D26:F28"/>
    <mergeCell ref="D30:F32"/>
    <mergeCell ref="D34:F36"/>
    <mergeCell ref="A65:F65"/>
    <mergeCell ref="C66:F66"/>
    <mergeCell ref="C67:F69"/>
    <mergeCell ref="A82:B82"/>
    <mergeCell ref="A83:B83"/>
    <mergeCell ref="D50:F52"/>
    <mergeCell ref="D54:F56"/>
    <mergeCell ref="A59:F59"/>
    <mergeCell ref="C60:F60"/>
    <mergeCell ref="C61:F63"/>
    <mergeCell ref="A84:B84"/>
    <mergeCell ref="A85:B85"/>
    <mergeCell ref="A86:B86"/>
    <mergeCell ref="A15:F15"/>
    <mergeCell ref="A96:B96"/>
    <mergeCell ref="A89:B89"/>
    <mergeCell ref="C72:F75"/>
    <mergeCell ref="A79:B79"/>
    <mergeCell ref="A80:B80"/>
    <mergeCell ref="A81:B81"/>
    <mergeCell ref="A87:B87"/>
    <mergeCell ref="A88:B88"/>
    <mergeCell ref="A71:F71"/>
    <mergeCell ref="D38:F40"/>
    <mergeCell ref="D42:F44"/>
    <mergeCell ref="D46:F48"/>
    <mergeCell ref="A97:B97"/>
    <mergeCell ref="A98:B98"/>
    <mergeCell ref="A99:B99"/>
    <mergeCell ref="A90:B90"/>
    <mergeCell ref="A91:B91"/>
    <mergeCell ref="A92:B92"/>
    <mergeCell ref="A93:B93"/>
    <mergeCell ref="A94:B94"/>
    <mergeCell ref="A95:B9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28E60-7D7F-40C8-9F29-8943ECBECBEA}">
  <sheetPr>
    <tabColor theme="5" tint="0.39997558519241921"/>
  </sheetPr>
  <dimension ref="A1:AN94"/>
  <sheetViews>
    <sheetView zoomScale="70" zoomScaleNormal="70" workbookViewId="0">
      <selection activeCell="Q85" sqref="Q85"/>
    </sheetView>
  </sheetViews>
  <sheetFormatPr defaultRowHeight="15" x14ac:dyDescent="0.2"/>
  <cols>
    <col min="1" max="1" width="9.140625" style="29"/>
    <col min="2" max="2" width="21.7109375" style="29" customWidth="1"/>
    <col min="3" max="3" width="2.5703125" style="29" customWidth="1"/>
    <col min="4" max="4" width="9.140625" style="29" customWidth="1"/>
    <col min="5" max="5" width="22.7109375" style="29" customWidth="1"/>
    <col min="6" max="6" width="16.5703125" style="58" customWidth="1"/>
    <col min="7" max="9" width="13.7109375" style="58" customWidth="1"/>
    <col min="10" max="10" width="16.85546875" style="58" customWidth="1"/>
    <col min="11" max="15" width="13.7109375" style="58" customWidth="1"/>
    <col min="16" max="16" width="16.140625" style="58" customWidth="1"/>
    <col min="17" max="19" width="13.7109375" style="58" customWidth="1"/>
    <col min="20" max="16384" width="9.140625" style="58"/>
  </cols>
  <sheetData>
    <row r="1" spans="1:24" ht="35.450000000000003" customHeight="1" thickBot="1" x14ac:dyDescent="0.25">
      <c r="F1" s="29"/>
      <c r="G1" s="29"/>
      <c r="H1" s="29"/>
      <c r="I1" s="29"/>
      <c r="J1" s="29"/>
      <c r="K1" s="29"/>
      <c r="L1" s="29"/>
      <c r="M1" s="29"/>
      <c r="N1" s="29"/>
      <c r="O1" s="29"/>
      <c r="P1" s="29"/>
      <c r="Q1" s="29"/>
      <c r="R1" s="29"/>
      <c r="S1" s="29"/>
    </row>
    <row r="2" spans="1:24" ht="16.5" thickBot="1" x14ac:dyDescent="0.25">
      <c r="B2" s="217"/>
      <c r="C2" s="217"/>
      <c r="D2" s="217"/>
      <c r="E2" s="217"/>
      <c r="F2" s="118" t="s">
        <v>206</v>
      </c>
      <c r="G2" s="118" t="s">
        <v>206</v>
      </c>
      <c r="H2" s="118" t="s">
        <v>206</v>
      </c>
      <c r="I2" s="118" t="s">
        <v>207</v>
      </c>
      <c r="J2" s="118" t="s">
        <v>207</v>
      </c>
      <c r="K2" s="118" t="s">
        <v>207</v>
      </c>
      <c r="L2" s="118" t="s">
        <v>207</v>
      </c>
      <c r="M2" s="118" t="s">
        <v>207</v>
      </c>
      <c r="N2" s="118" t="s">
        <v>207</v>
      </c>
      <c r="O2" s="118" t="s">
        <v>207</v>
      </c>
      <c r="P2" s="118" t="s">
        <v>206</v>
      </c>
      <c r="Q2" s="118" t="s">
        <v>206</v>
      </c>
      <c r="R2" s="118" t="s">
        <v>207</v>
      </c>
      <c r="S2" s="118" t="s">
        <v>206</v>
      </c>
    </row>
    <row r="3" spans="1:24" ht="27" customHeight="1" thickBot="1" x14ac:dyDescent="0.25">
      <c r="F3" s="90" t="s">
        <v>208</v>
      </c>
      <c r="G3" s="89" t="s">
        <v>208</v>
      </c>
      <c r="H3" s="89" t="s">
        <v>208</v>
      </c>
      <c r="I3" s="89" t="s">
        <v>209</v>
      </c>
      <c r="J3" s="89" t="s">
        <v>210</v>
      </c>
      <c r="K3" s="89" t="s">
        <v>210</v>
      </c>
      <c r="L3" s="89" t="s">
        <v>210</v>
      </c>
      <c r="M3" s="89" t="s">
        <v>210</v>
      </c>
      <c r="N3" s="89" t="s">
        <v>210</v>
      </c>
      <c r="O3" s="89" t="s">
        <v>210</v>
      </c>
      <c r="P3" s="89" t="s">
        <v>208</v>
      </c>
      <c r="Q3" s="89" t="s">
        <v>209</v>
      </c>
      <c r="R3" s="89" t="s">
        <v>209</v>
      </c>
      <c r="S3" s="89" t="s">
        <v>208</v>
      </c>
    </row>
    <row r="4" spans="1:24" ht="66" customHeight="1" thickBot="1" x14ac:dyDescent="0.25">
      <c r="B4" s="81" t="s">
        <v>211</v>
      </c>
      <c r="C4" s="82"/>
      <c r="D4" s="83" t="s">
        <v>212</v>
      </c>
      <c r="E4" s="107" t="s">
        <v>213</v>
      </c>
      <c r="F4" s="110" t="s">
        <v>151</v>
      </c>
      <c r="G4" s="110" t="s">
        <v>149</v>
      </c>
      <c r="H4" s="110" t="s">
        <v>157</v>
      </c>
      <c r="I4" s="110" t="s">
        <v>214</v>
      </c>
      <c r="J4" s="91" t="s">
        <v>148</v>
      </c>
      <c r="K4" s="91" t="s">
        <v>215</v>
      </c>
      <c r="L4" s="91" t="s">
        <v>158</v>
      </c>
      <c r="M4" s="91" t="s">
        <v>216</v>
      </c>
      <c r="N4" s="110" t="s">
        <v>201</v>
      </c>
      <c r="O4" s="91" t="s">
        <v>152</v>
      </c>
      <c r="P4" s="91" t="s">
        <v>203</v>
      </c>
      <c r="Q4" s="91" t="s">
        <v>153</v>
      </c>
      <c r="R4" s="91" t="s">
        <v>217</v>
      </c>
      <c r="S4" s="91" t="s">
        <v>147</v>
      </c>
      <c r="T4" s="61"/>
      <c r="V4" s="61"/>
      <c r="X4" s="61"/>
    </row>
    <row r="5" spans="1:24" ht="22.15" customHeight="1" thickBot="1" x14ac:dyDescent="0.3">
      <c r="A5" s="218" t="s">
        <v>218</v>
      </c>
      <c r="B5" s="119" t="str">
        <f>'Judge Pairings - Shared Judges'!A18</f>
        <v>Allen</v>
      </c>
      <c r="C5" s="54"/>
      <c r="D5" s="84"/>
      <c r="E5" s="120"/>
      <c r="F5" s="209"/>
      <c r="G5" s="209"/>
      <c r="H5" s="209"/>
      <c r="I5" s="207"/>
      <c r="J5" s="207"/>
      <c r="K5" s="207"/>
      <c r="L5" s="207"/>
      <c r="M5" s="207"/>
      <c r="N5" s="207"/>
      <c r="O5" s="207"/>
      <c r="P5" s="209"/>
      <c r="Q5" s="211"/>
      <c r="R5" s="207"/>
      <c r="S5" s="209"/>
    </row>
    <row r="6" spans="1:24" ht="22.15" customHeight="1" thickBot="1" x14ac:dyDescent="0.3">
      <c r="A6" s="219"/>
      <c r="B6" s="119" t="str">
        <f>'Judge Pairings - Shared Judges'!A19</f>
        <v>Sally</v>
      </c>
      <c r="C6" s="54"/>
      <c r="D6" s="84"/>
      <c r="E6" s="120"/>
      <c r="F6" s="213"/>
      <c r="G6" s="213"/>
      <c r="H6" s="213"/>
      <c r="I6" s="214"/>
      <c r="J6" s="214"/>
      <c r="K6" s="214"/>
      <c r="L6" s="214"/>
      <c r="M6" s="214"/>
      <c r="N6" s="214"/>
      <c r="O6" s="214"/>
      <c r="P6" s="213"/>
      <c r="Q6" s="216"/>
      <c r="R6" s="214"/>
      <c r="S6" s="213"/>
    </row>
    <row r="7" spans="1:24" ht="16.5" customHeight="1" thickBot="1" x14ac:dyDescent="0.3">
      <c r="A7" s="219"/>
      <c r="B7" s="119" t="str">
        <f>'Judge Pairings - Shared Judges'!A20</f>
        <v>Meganne</v>
      </c>
      <c r="C7" s="54"/>
      <c r="D7" s="84"/>
      <c r="E7" s="120"/>
      <c r="F7" s="213"/>
      <c r="G7" s="213"/>
      <c r="H7" s="213"/>
      <c r="I7" s="208"/>
      <c r="J7" s="208"/>
      <c r="K7" s="208"/>
      <c r="L7" s="208"/>
      <c r="M7" s="208"/>
      <c r="N7" s="208"/>
      <c r="O7" s="208"/>
      <c r="P7" s="210"/>
      <c r="Q7" s="212"/>
      <c r="R7" s="208"/>
      <c r="S7" s="210"/>
    </row>
    <row r="8" spans="1:24" ht="15.75" customHeight="1" thickBot="1" x14ac:dyDescent="0.25">
      <c r="A8" s="219"/>
      <c r="C8" s="85"/>
      <c r="D8" s="90"/>
      <c r="E8" s="215" t="s">
        <v>219</v>
      </c>
      <c r="F8" s="209"/>
      <c r="G8" s="209"/>
      <c r="H8" s="209"/>
      <c r="I8" s="207"/>
      <c r="J8" s="207"/>
      <c r="K8" s="207"/>
      <c r="L8" s="207"/>
      <c r="M8" s="207"/>
      <c r="N8" s="207"/>
      <c r="O8" s="207"/>
      <c r="P8" s="209"/>
      <c r="Q8" s="211"/>
      <c r="R8" s="207"/>
      <c r="S8" s="209"/>
    </row>
    <row r="9" spans="1:24" ht="15" customHeight="1" thickBot="1" x14ac:dyDescent="0.25">
      <c r="A9" s="219"/>
      <c r="B9" s="85"/>
      <c r="C9" s="85"/>
      <c r="D9" s="86"/>
      <c r="E9" s="215"/>
      <c r="F9" s="210"/>
      <c r="G9" s="210"/>
      <c r="H9" s="210"/>
      <c r="I9" s="208"/>
      <c r="J9" s="208"/>
      <c r="K9" s="208"/>
      <c r="L9" s="208"/>
      <c r="M9" s="208"/>
      <c r="N9" s="208"/>
      <c r="O9" s="208"/>
      <c r="P9" s="210"/>
      <c r="Q9" s="212"/>
      <c r="R9" s="208"/>
      <c r="S9" s="210"/>
    </row>
    <row r="10" spans="1:24" ht="15" customHeight="1" x14ac:dyDescent="0.2">
      <c r="A10" s="219"/>
      <c r="B10" s="85"/>
      <c r="C10" s="85"/>
      <c r="D10" s="86"/>
      <c r="E10" s="85"/>
      <c r="F10" s="62"/>
      <c r="G10" s="62"/>
      <c r="H10" s="62"/>
      <c r="I10" s="86"/>
      <c r="J10" s="86"/>
      <c r="K10" s="86"/>
      <c r="L10" s="86"/>
      <c r="M10" s="86"/>
      <c r="N10" s="86"/>
      <c r="O10" s="86"/>
      <c r="P10" s="62"/>
      <c r="Q10" s="92"/>
      <c r="R10" s="66"/>
      <c r="S10" s="62"/>
    </row>
    <row r="11" spans="1:24" ht="15" customHeight="1" thickBot="1" x14ac:dyDescent="0.25">
      <c r="A11" s="219"/>
      <c r="B11" s="85"/>
      <c r="C11" s="85"/>
      <c r="D11" s="86"/>
      <c r="E11" s="85"/>
      <c r="F11" s="62"/>
      <c r="G11" s="62"/>
      <c r="H11" s="62"/>
      <c r="I11" s="86"/>
      <c r="J11" s="86"/>
      <c r="K11" s="86"/>
      <c r="L11" s="86"/>
      <c r="M11" s="86"/>
      <c r="N11" s="86"/>
      <c r="O11" s="86"/>
      <c r="P11" s="62"/>
      <c r="Q11" s="92"/>
      <c r="R11" s="66"/>
      <c r="S11" s="62"/>
    </row>
    <row r="12" spans="1:24" ht="16.899999999999999" customHeight="1" thickBot="1" x14ac:dyDescent="0.3">
      <c r="A12" s="219"/>
      <c r="B12" s="119" t="str">
        <f>'Judge Pairings - Shared Judges'!A22</f>
        <v xml:space="preserve">Cindy </v>
      </c>
      <c r="C12" s="54"/>
      <c r="D12" s="84"/>
      <c r="E12" s="119"/>
      <c r="F12" s="209"/>
      <c r="G12" s="209"/>
      <c r="H12" s="209"/>
      <c r="I12" s="207"/>
      <c r="J12" s="207"/>
      <c r="K12" s="207"/>
      <c r="L12" s="207"/>
      <c r="M12" s="207"/>
      <c r="N12" s="207"/>
      <c r="O12" s="207"/>
      <c r="P12" s="209"/>
      <c r="Q12" s="211"/>
      <c r="R12" s="207"/>
      <c r="S12" s="209"/>
    </row>
    <row r="13" spans="1:24" ht="16.899999999999999" customHeight="1" thickBot="1" x14ac:dyDescent="0.3">
      <c r="A13" s="219"/>
      <c r="B13" s="119" t="str">
        <f>'Judge Pairings - Shared Judges'!A23</f>
        <v>-</v>
      </c>
      <c r="C13" s="54"/>
      <c r="D13" s="84"/>
      <c r="E13" s="119"/>
      <c r="F13" s="213"/>
      <c r="G13" s="213"/>
      <c r="H13" s="213"/>
      <c r="I13" s="214"/>
      <c r="J13" s="214"/>
      <c r="K13" s="214"/>
      <c r="L13" s="214"/>
      <c r="M13" s="214"/>
      <c r="N13" s="214"/>
      <c r="O13" s="214"/>
      <c r="P13" s="213"/>
      <c r="Q13" s="216"/>
      <c r="R13" s="214"/>
      <c r="S13" s="213"/>
    </row>
    <row r="14" spans="1:24" ht="16.5" customHeight="1" thickBot="1" x14ac:dyDescent="0.3">
      <c r="A14" s="219"/>
      <c r="B14" s="119" t="str">
        <f>'Judge Pairings - Shared Judges'!A24</f>
        <v xml:space="preserve">Fiona </v>
      </c>
      <c r="C14" s="54"/>
      <c r="D14" s="84"/>
      <c r="E14" s="119"/>
      <c r="F14" s="213"/>
      <c r="G14" s="213"/>
      <c r="H14" s="213"/>
      <c r="I14" s="208"/>
      <c r="J14" s="208"/>
      <c r="K14" s="208"/>
      <c r="L14" s="208"/>
      <c r="M14" s="208"/>
      <c r="N14" s="208"/>
      <c r="O14" s="208"/>
      <c r="P14" s="210"/>
      <c r="Q14" s="212"/>
      <c r="R14" s="208"/>
      <c r="S14" s="210"/>
    </row>
    <row r="15" spans="1:24" ht="16.5" customHeight="1" thickBot="1" x14ac:dyDescent="0.25">
      <c r="A15" s="219"/>
      <c r="B15" s="85"/>
      <c r="C15" s="85"/>
      <c r="D15" s="86"/>
      <c r="E15" s="215" t="s">
        <v>219</v>
      </c>
      <c r="F15" s="209"/>
      <c r="G15" s="209"/>
      <c r="H15" s="209"/>
      <c r="I15" s="207"/>
      <c r="J15" s="207"/>
      <c r="K15" s="207"/>
      <c r="L15" s="207"/>
      <c r="M15" s="207"/>
      <c r="N15" s="207"/>
      <c r="O15" s="207"/>
      <c r="P15" s="209"/>
      <c r="Q15" s="211"/>
      <c r="R15" s="207"/>
      <c r="S15" s="209"/>
    </row>
    <row r="16" spans="1:24" ht="15.75" customHeight="1" thickBot="1" x14ac:dyDescent="0.25">
      <c r="A16" s="219"/>
      <c r="B16" s="85"/>
      <c r="C16" s="85"/>
      <c r="D16" s="86"/>
      <c r="E16" s="215"/>
      <c r="F16" s="210"/>
      <c r="G16" s="210"/>
      <c r="H16" s="210"/>
      <c r="I16" s="208"/>
      <c r="J16" s="208"/>
      <c r="K16" s="208"/>
      <c r="L16" s="208"/>
      <c r="M16" s="208"/>
      <c r="N16" s="208"/>
      <c r="O16" s="208"/>
      <c r="P16" s="210"/>
      <c r="Q16" s="212"/>
      <c r="R16" s="208"/>
      <c r="S16" s="210"/>
    </row>
    <row r="17" spans="1:40" ht="15" customHeight="1" x14ac:dyDescent="0.2">
      <c r="A17" s="219"/>
      <c r="B17" s="85"/>
      <c r="C17" s="85"/>
      <c r="D17" s="86"/>
      <c r="E17" s="85"/>
      <c r="F17" s="62"/>
      <c r="G17" s="62"/>
      <c r="H17" s="62"/>
      <c r="I17" s="86"/>
      <c r="J17" s="86"/>
      <c r="K17" s="86"/>
      <c r="L17" s="86"/>
      <c r="M17" s="86"/>
      <c r="N17" s="86"/>
      <c r="O17" s="86"/>
      <c r="P17" s="62"/>
      <c r="Q17" s="30"/>
      <c r="R17" s="30"/>
      <c r="S17" s="62"/>
    </row>
    <row r="18" spans="1:40" ht="15" customHeight="1" thickBot="1" x14ac:dyDescent="0.25">
      <c r="A18" s="219"/>
      <c r="B18" s="85"/>
      <c r="C18" s="85"/>
      <c r="D18" s="86"/>
      <c r="E18" s="85"/>
      <c r="F18" s="62"/>
      <c r="G18" s="62"/>
      <c r="H18" s="62"/>
      <c r="I18" s="86"/>
      <c r="J18" s="86"/>
      <c r="K18" s="86"/>
      <c r="L18" s="86"/>
      <c r="M18" s="86"/>
      <c r="N18" s="86"/>
      <c r="O18" s="86"/>
      <c r="P18" s="62"/>
      <c r="Q18" s="30"/>
      <c r="R18" s="30"/>
      <c r="S18" s="62"/>
    </row>
    <row r="19" spans="1:40" ht="18" customHeight="1" thickBot="1" x14ac:dyDescent="0.3">
      <c r="A19" s="219"/>
      <c r="B19" s="119" t="str">
        <f>'Judge Pairings - Shared Judges'!A26</f>
        <v>-</v>
      </c>
      <c r="C19" s="54"/>
      <c r="D19" s="84"/>
      <c r="E19" s="119"/>
      <c r="F19" s="209"/>
      <c r="G19" s="209"/>
      <c r="H19" s="209"/>
      <c r="I19" s="207"/>
      <c r="J19" s="207"/>
      <c r="K19" s="207"/>
      <c r="L19" s="207"/>
      <c r="M19" s="207"/>
      <c r="N19" s="207"/>
      <c r="O19" s="207"/>
      <c r="P19" s="209"/>
      <c r="Q19" s="211"/>
      <c r="R19" s="207"/>
      <c r="S19" s="209"/>
      <c r="V19" s="103"/>
      <c r="W19" s="63"/>
      <c r="X19" s="63"/>
      <c r="Y19" s="63"/>
      <c r="Z19" s="63"/>
      <c r="AA19" s="63"/>
      <c r="AB19" s="63"/>
      <c r="AC19" s="63"/>
      <c r="AD19" s="63"/>
      <c r="AE19" s="63"/>
      <c r="AF19" s="63"/>
      <c r="AG19" s="63"/>
      <c r="AH19" s="63"/>
      <c r="AI19" s="63"/>
      <c r="AJ19" s="63"/>
      <c r="AK19" s="63"/>
      <c r="AL19" s="63"/>
      <c r="AM19" s="63"/>
      <c r="AN19" s="63"/>
    </row>
    <row r="20" spans="1:40" ht="18" customHeight="1" thickBot="1" x14ac:dyDescent="0.3">
      <c r="A20" s="219"/>
      <c r="B20" s="119" t="str">
        <f>'Judge Pairings - Shared Judges'!A27</f>
        <v>-</v>
      </c>
      <c r="C20" s="54"/>
      <c r="D20" s="84"/>
      <c r="E20" s="119"/>
      <c r="F20" s="213"/>
      <c r="G20" s="213"/>
      <c r="H20" s="213"/>
      <c r="I20" s="214"/>
      <c r="J20" s="214"/>
      <c r="K20" s="214"/>
      <c r="L20" s="214"/>
      <c r="M20" s="214"/>
      <c r="N20" s="214"/>
      <c r="O20" s="214"/>
      <c r="P20" s="213"/>
      <c r="Q20" s="216"/>
      <c r="R20" s="214"/>
      <c r="S20" s="213"/>
      <c r="V20" s="103"/>
      <c r="W20" s="63"/>
      <c r="X20" s="63"/>
      <c r="Y20" s="63"/>
      <c r="Z20" s="63"/>
      <c r="AA20" s="63"/>
      <c r="AB20" s="63"/>
      <c r="AC20" s="63"/>
      <c r="AD20" s="63"/>
      <c r="AE20" s="63"/>
      <c r="AF20" s="63"/>
      <c r="AG20" s="63"/>
      <c r="AH20" s="63"/>
      <c r="AI20" s="63"/>
      <c r="AJ20" s="63"/>
      <c r="AK20" s="63"/>
      <c r="AL20" s="63"/>
      <c r="AM20" s="63"/>
      <c r="AN20" s="63"/>
    </row>
    <row r="21" spans="1:40" ht="16.5" customHeight="1" thickBot="1" x14ac:dyDescent="0.3">
      <c r="A21" s="219"/>
      <c r="B21" s="119" t="str">
        <f>'Judge Pairings - Shared Judges'!A28</f>
        <v>-</v>
      </c>
      <c r="C21" s="54"/>
      <c r="D21" s="84"/>
      <c r="E21" s="119"/>
      <c r="F21" s="213"/>
      <c r="G21" s="213"/>
      <c r="H21" s="213"/>
      <c r="I21" s="208"/>
      <c r="J21" s="208"/>
      <c r="K21" s="208"/>
      <c r="L21" s="208"/>
      <c r="M21" s="208"/>
      <c r="N21" s="208"/>
      <c r="O21" s="208"/>
      <c r="P21" s="210"/>
      <c r="Q21" s="212"/>
      <c r="R21" s="208"/>
      <c r="S21" s="210"/>
      <c r="V21" s="63"/>
      <c r="W21" s="63"/>
      <c r="X21" s="63"/>
      <c r="Y21" s="63"/>
      <c r="Z21" s="63"/>
      <c r="AA21" s="63"/>
      <c r="AB21" s="63"/>
      <c r="AC21" s="63"/>
      <c r="AD21" s="63"/>
      <c r="AE21" s="63"/>
      <c r="AF21" s="63"/>
      <c r="AG21" s="63"/>
      <c r="AH21" s="63"/>
      <c r="AI21" s="63"/>
      <c r="AJ21" s="63"/>
      <c r="AK21" s="63"/>
      <c r="AL21" s="63"/>
      <c r="AM21" s="63"/>
      <c r="AN21" s="63"/>
    </row>
    <row r="22" spans="1:40" ht="16.5" customHeight="1" thickBot="1" x14ac:dyDescent="0.25">
      <c r="A22" s="219"/>
      <c r="B22" s="85"/>
      <c r="C22" s="85"/>
      <c r="D22" s="86"/>
      <c r="E22" s="215" t="s">
        <v>219</v>
      </c>
      <c r="F22" s="209"/>
      <c r="G22" s="209"/>
      <c r="H22" s="209"/>
      <c r="I22" s="207"/>
      <c r="J22" s="207"/>
      <c r="K22" s="207"/>
      <c r="L22" s="207"/>
      <c r="M22" s="207"/>
      <c r="N22" s="207"/>
      <c r="O22" s="207"/>
      <c r="P22" s="209"/>
      <c r="Q22" s="211"/>
      <c r="R22" s="207"/>
      <c r="S22" s="209"/>
      <c r="V22" s="63"/>
      <c r="W22" s="63"/>
      <c r="X22" s="63"/>
      <c r="Y22" s="63"/>
      <c r="Z22" s="63"/>
      <c r="AA22" s="63"/>
      <c r="AB22" s="63"/>
      <c r="AC22" s="63"/>
      <c r="AD22" s="63"/>
      <c r="AE22" s="63"/>
      <c r="AF22" s="63"/>
      <c r="AG22" s="63"/>
      <c r="AH22" s="63"/>
      <c r="AI22" s="63"/>
      <c r="AJ22" s="63"/>
      <c r="AK22" s="63"/>
      <c r="AL22" s="63"/>
      <c r="AM22" s="63"/>
      <c r="AN22" s="63"/>
    </row>
    <row r="23" spans="1:40" ht="15" customHeight="1" thickBot="1" x14ac:dyDescent="0.25">
      <c r="A23" s="219"/>
      <c r="B23" s="85"/>
      <c r="C23" s="85"/>
      <c r="D23" s="86"/>
      <c r="E23" s="215"/>
      <c r="F23" s="210"/>
      <c r="G23" s="210"/>
      <c r="H23" s="210"/>
      <c r="I23" s="208"/>
      <c r="J23" s="208"/>
      <c r="K23" s="208"/>
      <c r="L23" s="208"/>
      <c r="M23" s="208"/>
      <c r="N23" s="208"/>
      <c r="O23" s="208"/>
      <c r="P23" s="210"/>
      <c r="Q23" s="212"/>
      <c r="R23" s="208"/>
      <c r="S23" s="210"/>
      <c r="V23" s="63"/>
      <c r="W23" s="63"/>
      <c r="X23" s="63"/>
      <c r="Y23" s="63"/>
      <c r="Z23" s="63"/>
      <c r="AA23" s="63"/>
      <c r="AB23" s="63"/>
      <c r="AC23" s="63"/>
      <c r="AD23" s="63"/>
      <c r="AE23" s="63"/>
      <c r="AF23" s="63"/>
      <c r="AG23" s="63"/>
      <c r="AH23" s="63"/>
      <c r="AI23" s="63"/>
      <c r="AJ23" s="63"/>
      <c r="AK23" s="63"/>
      <c r="AL23" s="63"/>
      <c r="AM23" s="63"/>
      <c r="AN23" s="63"/>
    </row>
    <row r="24" spans="1:40" ht="15" customHeight="1" x14ac:dyDescent="0.2">
      <c r="A24" s="219"/>
      <c r="B24" s="85"/>
      <c r="C24" s="85"/>
      <c r="D24" s="86"/>
      <c r="E24" s="85"/>
      <c r="F24" s="62"/>
      <c r="G24" s="62"/>
      <c r="H24" s="62"/>
      <c r="I24" s="86"/>
      <c r="J24" s="86"/>
      <c r="K24" s="86"/>
      <c r="L24" s="86"/>
      <c r="M24" s="86"/>
      <c r="N24" s="86"/>
      <c r="O24" s="86"/>
      <c r="P24" s="62"/>
      <c r="Q24" s="30"/>
      <c r="R24" s="30"/>
      <c r="S24" s="62"/>
      <c r="V24" s="63"/>
      <c r="W24" s="63"/>
      <c r="X24" s="63"/>
      <c r="Y24" s="63"/>
      <c r="Z24" s="63"/>
      <c r="AA24" s="63"/>
      <c r="AB24" s="63"/>
      <c r="AC24" s="63"/>
      <c r="AD24" s="63"/>
      <c r="AE24" s="63"/>
      <c r="AF24" s="63"/>
      <c r="AG24" s="63"/>
      <c r="AH24" s="63"/>
      <c r="AI24" s="63"/>
      <c r="AJ24" s="63"/>
      <c r="AK24" s="63"/>
      <c r="AL24" s="63"/>
      <c r="AM24" s="63"/>
      <c r="AN24" s="63"/>
    </row>
    <row r="25" spans="1:40" ht="15" customHeight="1" thickBot="1" x14ac:dyDescent="0.25">
      <c r="A25" s="219"/>
      <c r="B25" s="85"/>
      <c r="C25" s="85"/>
      <c r="D25" s="86"/>
      <c r="E25" s="85"/>
      <c r="F25" s="104"/>
      <c r="G25" s="105"/>
      <c r="H25" s="105"/>
      <c r="I25" s="111"/>
      <c r="J25" s="111"/>
      <c r="K25" s="111"/>
      <c r="L25" s="111"/>
      <c r="M25" s="111"/>
      <c r="N25" s="111"/>
      <c r="O25" s="111"/>
      <c r="P25" s="105"/>
      <c r="Q25" s="112"/>
      <c r="R25" s="112"/>
      <c r="S25" s="106"/>
      <c r="V25" s="63"/>
      <c r="W25" s="63"/>
      <c r="X25" s="63"/>
      <c r="Y25" s="63"/>
      <c r="Z25" s="63"/>
      <c r="AA25" s="63"/>
      <c r="AB25" s="63"/>
      <c r="AC25" s="63"/>
      <c r="AD25" s="63"/>
      <c r="AE25" s="63"/>
      <c r="AF25" s="63"/>
      <c r="AG25" s="63"/>
      <c r="AH25" s="63"/>
      <c r="AI25" s="63"/>
      <c r="AJ25" s="63"/>
      <c r="AK25" s="63"/>
      <c r="AL25" s="63"/>
      <c r="AM25" s="63"/>
      <c r="AN25" s="63"/>
    </row>
    <row r="26" spans="1:40" ht="21" customHeight="1" thickBot="1" x14ac:dyDescent="0.3">
      <c r="A26" s="219"/>
      <c r="B26" s="119" t="str">
        <f>'Judge Pairings - Shared Judges'!A30</f>
        <v>-</v>
      </c>
      <c r="C26" s="54"/>
      <c r="D26" s="84"/>
      <c r="E26" s="119"/>
      <c r="F26" s="209"/>
      <c r="G26" s="209"/>
      <c r="H26" s="209"/>
      <c r="I26" s="207"/>
      <c r="J26" s="207"/>
      <c r="K26" s="207"/>
      <c r="L26" s="207"/>
      <c r="M26" s="207"/>
      <c r="N26" s="207"/>
      <c r="O26" s="207"/>
      <c r="P26" s="209"/>
      <c r="Q26" s="211"/>
      <c r="R26" s="207"/>
      <c r="S26" s="209"/>
      <c r="V26" s="63"/>
      <c r="W26" s="63"/>
      <c r="X26" s="63"/>
      <c r="Y26" s="63"/>
      <c r="Z26" s="63"/>
      <c r="AA26" s="63"/>
      <c r="AB26" s="63"/>
      <c r="AC26" s="63"/>
      <c r="AD26" s="63"/>
      <c r="AE26" s="63"/>
      <c r="AF26" s="63"/>
      <c r="AG26" s="63"/>
      <c r="AH26" s="63"/>
      <c r="AI26" s="63"/>
      <c r="AJ26" s="63"/>
      <c r="AK26" s="63"/>
      <c r="AL26" s="63"/>
      <c r="AM26" s="63"/>
      <c r="AN26" s="63"/>
    </row>
    <row r="27" spans="1:40" ht="21" customHeight="1" thickBot="1" x14ac:dyDescent="0.3">
      <c r="A27" s="219"/>
      <c r="B27" s="119" t="str">
        <f>'Judge Pairings - Shared Judges'!A31</f>
        <v>-</v>
      </c>
      <c r="C27" s="54"/>
      <c r="D27" s="84"/>
      <c r="E27" s="119"/>
      <c r="F27" s="213"/>
      <c r="G27" s="213"/>
      <c r="H27" s="213"/>
      <c r="I27" s="214"/>
      <c r="J27" s="214"/>
      <c r="K27" s="214"/>
      <c r="L27" s="214"/>
      <c r="M27" s="214"/>
      <c r="N27" s="214"/>
      <c r="O27" s="214"/>
      <c r="P27" s="213"/>
      <c r="Q27" s="216"/>
      <c r="R27" s="214"/>
      <c r="S27" s="213"/>
      <c r="V27" s="63"/>
      <c r="W27" s="63"/>
      <c r="X27" s="63"/>
      <c r="Y27" s="63"/>
      <c r="Z27" s="63"/>
      <c r="AA27" s="63"/>
      <c r="AB27" s="63"/>
      <c r="AC27" s="63"/>
      <c r="AD27" s="63"/>
      <c r="AE27" s="63"/>
      <c r="AF27" s="63"/>
      <c r="AG27" s="63"/>
      <c r="AH27" s="63"/>
      <c r="AI27" s="63"/>
      <c r="AJ27" s="63"/>
      <c r="AK27" s="63"/>
      <c r="AL27" s="63"/>
      <c r="AM27" s="63"/>
      <c r="AN27" s="63"/>
    </row>
    <row r="28" spans="1:40" ht="20.45" customHeight="1" thickBot="1" x14ac:dyDescent="0.3">
      <c r="A28" s="219"/>
      <c r="B28" s="119" t="str">
        <f>'Judge Pairings - Shared Judges'!A32</f>
        <v>-</v>
      </c>
      <c r="C28" s="54"/>
      <c r="D28" s="84"/>
      <c r="E28" s="119"/>
      <c r="F28" s="213"/>
      <c r="G28" s="213"/>
      <c r="H28" s="213"/>
      <c r="I28" s="208"/>
      <c r="J28" s="208"/>
      <c r="K28" s="208"/>
      <c r="L28" s="208"/>
      <c r="M28" s="208"/>
      <c r="N28" s="208"/>
      <c r="O28" s="208"/>
      <c r="P28" s="210"/>
      <c r="Q28" s="212"/>
      <c r="R28" s="208"/>
      <c r="S28" s="210"/>
      <c r="V28" s="63"/>
      <c r="W28" s="63"/>
      <c r="X28" s="63"/>
      <c r="Y28" s="63"/>
      <c r="Z28" s="63"/>
      <c r="AA28" s="63"/>
      <c r="AB28" s="63"/>
      <c r="AC28" s="63"/>
      <c r="AD28" s="63"/>
      <c r="AE28" s="63"/>
      <c r="AF28" s="63"/>
      <c r="AG28" s="63"/>
      <c r="AH28" s="63"/>
      <c r="AI28" s="63"/>
      <c r="AJ28" s="63"/>
      <c r="AK28" s="63"/>
      <c r="AL28" s="63"/>
      <c r="AM28" s="63"/>
      <c r="AN28" s="63"/>
    </row>
    <row r="29" spans="1:40" ht="15" customHeight="1" thickBot="1" x14ac:dyDescent="0.25">
      <c r="A29" s="219"/>
      <c r="B29" s="85"/>
      <c r="C29" s="85"/>
      <c r="D29" s="30"/>
      <c r="E29" s="215" t="s">
        <v>219</v>
      </c>
      <c r="F29" s="209"/>
      <c r="G29" s="209"/>
      <c r="H29" s="209"/>
      <c r="I29" s="207"/>
      <c r="J29" s="207"/>
      <c r="K29" s="207"/>
      <c r="L29" s="207"/>
      <c r="M29" s="207"/>
      <c r="N29" s="207"/>
      <c r="O29" s="207"/>
      <c r="P29" s="209"/>
      <c r="Q29" s="211"/>
      <c r="R29" s="207"/>
      <c r="S29" s="209"/>
      <c r="V29" s="63"/>
      <c r="W29" s="63"/>
      <c r="X29" s="63"/>
      <c r="Y29" s="63"/>
      <c r="Z29" s="63"/>
      <c r="AA29" s="63"/>
      <c r="AB29" s="63"/>
      <c r="AC29" s="63"/>
      <c r="AD29" s="63"/>
      <c r="AE29" s="63"/>
      <c r="AF29" s="63"/>
      <c r="AG29" s="63"/>
      <c r="AH29" s="63"/>
      <c r="AI29" s="63"/>
      <c r="AJ29" s="63"/>
      <c r="AK29" s="63"/>
      <c r="AL29" s="63"/>
      <c r="AM29" s="63"/>
      <c r="AN29" s="63"/>
    </row>
    <row r="30" spans="1:40" ht="15.75" customHeight="1" thickBot="1" x14ac:dyDescent="0.25">
      <c r="A30" s="219"/>
      <c r="B30" s="85"/>
      <c r="C30" s="85"/>
      <c r="D30" s="30"/>
      <c r="E30" s="215"/>
      <c r="F30" s="210"/>
      <c r="G30" s="210"/>
      <c r="H30" s="210"/>
      <c r="I30" s="208"/>
      <c r="J30" s="208"/>
      <c r="K30" s="208"/>
      <c r="L30" s="208"/>
      <c r="M30" s="208"/>
      <c r="N30" s="208"/>
      <c r="O30" s="208"/>
      <c r="P30" s="210"/>
      <c r="Q30" s="212"/>
      <c r="R30" s="208"/>
      <c r="S30" s="210"/>
      <c r="V30" s="63"/>
      <c r="W30" s="63"/>
      <c r="X30" s="63"/>
      <c r="Y30" s="63"/>
      <c r="Z30" s="63"/>
      <c r="AA30" s="63"/>
      <c r="AB30" s="63"/>
      <c r="AC30" s="63"/>
      <c r="AD30" s="63"/>
      <c r="AE30" s="63"/>
      <c r="AF30" s="63"/>
      <c r="AG30" s="63"/>
      <c r="AH30" s="63"/>
      <c r="AI30" s="63"/>
      <c r="AJ30" s="63"/>
      <c r="AK30" s="63"/>
      <c r="AL30" s="63"/>
      <c r="AM30" s="63"/>
      <c r="AN30" s="63"/>
    </row>
    <row r="31" spans="1:40" ht="17.25" customHeight="1" x14ac:dyDescent="0.2">
      <c r="A31" s="219"/>
      <c r="B31" s="85"/>
      <c r="C31" s="85"/>
      <c r="D31" s="30"/>
      <c r="E31" s="68"/>
      <c r="F31" s="62"/>
      <c r="G31" s="62"/>
      <c r="H31" s="62"/>
      <c r="I31" s="86"/>
      <c r="J31" s="86"/>
      <c r="K31" s="86"/>
      <c r="L31" s="86"/>
      <c r="M31" s="86"/>
      <c r="N31" s="86"/>
      <c r="O31" s="86"/>
      <c r="P31" s="62"/>
      <c r="Q31" s="30"/>
      <c r="R31" s="86"/>
      <c r="S31" s="62"/>
      <c r="V31" s="63"/>
      <c r="W31" s="63"/>
      <c r="X31" s="63"/>
      <c r="Y31" s="63"/>
      <c r="Z31" s="63"/>
      <c r="AA31" s="63"/>
      <c r="AB31" s="63"/>
      <c r="AC31" s="63"/>
      <c r="AD31" s="63"/>
      <c r="AE31" s="63"/>
      <c r="AF31" s="63"/>
      <c r="AG31" s="63"/>
      <c r="AH31" s="63"/>
      <c r="AI31" s="63"/>
      <c r="AJ31" s="63"/>
      <c r="AK31" s="63"/>
      <c r="AL31" s="63"/>
      <c r="AM31" s="63"/>
      <c r="AN31" s="63"/>
    </row>
    <row r="32" spans="1:40" ht="16.5" customHeight="1" thickBot="1" x14ac:dyDescent="0.25">
      <c r="A32" s="219"/>
      <c r="B32" s="85"/>
      <c r="C32" s="85"/>
      <c r="D32" s="30"/>
      <c r="E32" s="68"/>
      <c r="F32" s="62"/>
      <c r="G32" s="62"/>
      <c r="H32" s="62"/>
      <c r="I32" s="86"/>
      <c r="J32" s="86"/>
      <c r="K32" s="86"/>
      <c r="L32" s="86"/>
      <c r="M32" s="86"/>
      <c r="N32" s="86"/>
      <c r="O32" s="86"/>
      <c r="P32" s="62"/>
      <c r="Q32" s="30"/>
      <c r="R32" s="86"/>
      <c r="S32" s="62"/>
      <c r="V32" s="63"/>
      <c r="W32" s="63"/>
      <c r="X32" s="63"/>
      <c r="Y32" s="63"/>
      <c r="Z32" s="63"/>
      <c r="AA32" s="63"/>
      <c r="AB32" s="63"/>
      <c r="AC32" s="63"/>
      <c r="AD32" s="63"/>
      <c r="AE32" s="63"/>
      <c r="AF32" s="63"/>
      <c r="AG32" s="63"/>
      <c r="AH32" s="63"/>
      <c r="AI32" s="63"/>
      <c r="AJ32" s="63"/>
      <c r="AK32" s="63"/>
      <c r="AL32" s="63"/>
      <c r="AM32" s="63"/>
      <c r="AN32" s="63"/>
    </row>
    <row r="33" spans="1:40" ht="16.5" customHeight="1" thickBot="1" x14ac:dyDescent="0.3">
      <c r="A33" s="219"/>
      <c r="B33" s="119" t="str">
        <f>'Judge Pairings - Shared Judges'!A34</f>
        <v>-</v>
      </c>
      <c r="C33" s="54"/>
      <c r="D33" s="84"/>
      <c r="E33" s="119"/>
      <c r="F33" s="209"/>
      <c r="G33" s="209"/>
      <c r="H33" s="209"/>
      <c r="I33" s="207"/>
      <c r="J33" s="207"/>
      <c r="K33" s="207"/>
      <c r="L33" s="207"/>
      <c r="M33" s="207"/>
      <c r="N33" s="207"/>
      <c r="O33" s="207"/>
      <c r="P33" s="209"/>
      <c r="Q33" s="211"/>
      <c r="R33" s="207"/>
      <c r="S33" s="209"/>
      <c r="V33" s="63"/>
      <c r="W33" s="63"/>
      <c r="X33" s="63"/>
      <c r="Y33" s="63"/>
      <c r="Z33" s="63"/>
      <c r="AA33" s="63"/>
      <c r="AB33" s="63"/>
      <c r="AC33" s="63"/>
      <c r="AD33" s="63"/>
      <c r="AE33" s="63"/>
      <c r="AF33" s="63"/>
      <c r="AG33" s="63"/>
      <c r="AH33" s="63"/>
      <c r="AI33" s="63"/>
      <c r="AJ33" s="63"/>
      <c r="AK33" s="63"/>
      <c r="AL33" s="63"/>
      <c r="AM33" s="63"/>
      <c r="AN33" s="63"/>
    </row>
    <row r="34" spans="1:40" ht="16.5" customHeight="1" thickBot="1" x14ac:dyDescent="0.3">
      <c r="A34" s="219"/>
      <c r="B34" s="119" t="str">
        <f>'Judge Pairings - Shared Judges'!A35</f>
        <v>-</v>
      </c>
      <c r="C34" s="54"/>
      <c r="D34" s="84"/>
      <c r="E34" s="119"/>
      <c r="F34" s="213"/>
      <c r="G34" s="213"/>
      <c r="H34" s="213"/>
      <c r="I34" s="214"/>
      <c r="J34" s="214"/>
      <c r="K34" s="214"/>
      <c r="L34" s="214"/>
      <c r="M34" s="214"/>
      <c r="N34" s="214"/>
      <c r="O34" s="214"/>
      <c r="P34" s="213"/>
      <c r="Q34" s="216"/>
      <c r="R34" s="214"/>
      <c r="S34" s="213"/>
      <c r="V34" s="63"/>
      <c r="W34" s="63"/>
      <c r="X34" s="63"/>
      <c r="Y34" s="63"/>
      <c r="Z34" s="63"/>
      <c r="AA34" s="63"/>
      <c r="AB34" s="63"/>
      <c r="AC34" s="63"/>
      <c r="AD34" s="63"/>
      <c r="AE34" s="63"/>
      <c r="AF34" s="63"/>
      <c r="AG34" s="63"/>
      <c r="AH34" s="63"/>
      <c r="AI34" s="63"/>
      <c r="AJ34" s="63"/>
      <c r="AK34" s="63"/>
      <c r="AL34" s="63"/>
      <c r="AM34" s="63"/>
      <c r="AN34" s="63"/>
    </row>
    <row r="35" spans="1:40" ht="16.5" customHeight="1" thickBot="1" x14ac:dyDescent="0.3">
      <c r="A35" s="219"/>
      <c r="B35" s="119" t="str">
        <f>'Judge Pairings - Shared Judges'!A36</f>
        <v>-</v>
      </c>
      <c r="C35" s="54"/>
      <c r="D35" s="84"/>
      <c r="E35" s="119"/>
      <c r="F35" s="213"/>
      <c r="G35" s="213"/>
      <c r="H35" s="213"/>
      <c r="I35" s="208"/>
      <c r="J35" s="208"/>
      <c r="K35" s="208"/>
      <c r="L35" s="208"/>
      <c r="M35" s="208"/>
      <c r="N35" s="208"/>
      <c r="O35" s="208"/>
      <c r="P35" s="210"/>
      <c r="Q35" s="212"/>
      <c r="R35" s="208"/>
      <c r="S35" s="210"/>
      <c r="V35" s="63"/>
      <c r="W35" s="63"/>
      <c r="X35" s="63"/>
      <c r="Y35" s="63"/>
      <c r="Z35" s="63"/>
      <c r="AA35" s="63"/>
      <c r="AB35" s="63"/>
      <c r="AC35" s="63"/>
      <c r="AD35" s="63"/>
      <c r="AE35" s="63"/>
      <c r="AF35" s="63"/>
      <c r="AG35" s="63"/>
      <c r="AH35" s="63"/>
      <c r="AI35" s="63"/>
      <c r="AJ35" s="63"/>
      <c r="AK35" s="63"/>
      <c r="AL35" s="63"/>
      <c r="AM35" s="63"/>
      <c r="AN35" s="63"/>
    </row>
    <row r="36" spans="1:40" ht="15.75" customHeight="1" thickBot="1" x14ac:dyDescent="0.25">
      <c r="A36" s="219"/>
      <c r="B36" s="85"/>
      <c r="C36" s="85"/>
      <c r="D36" s="30"/>
      <c r="E36" s="215" t="s">
        <v>219</v>
      </c>
      <c r="F36" s="209"/>
      <c r="G36" s="209"/>
      <c r="H36" s="209"/>
      <c r="I36" s="207"/>
      <c r="J36" s="207"/>
      <c r="K36" s="207"/>
      <c r="L36" s="207"/>
      <c r="M36" s="207"/>
      <c r="N36" s="207"/>
      <c r="O36" s="207"/>
      <c r="P36" s="209"/>
      <c r="Q36" s="211"/>
      <c r="R36" s="207"/>
      <c r="S36" s="209"/>
      <c r="V36" s="63"/>
      <c r="W36" s="63"/>
      <c r="X36" s="63"/>
      <c r="Y36" s="63"/>
      <c r="Z36" s="63"/>
      <c r="AA36" s="63"/>
      <c r="AB36" s="63"/>
      <c r="AC36" s="63"/>
      <c r="AD36" s="63"/>
      <c r="AE36" s="63"/>
      <c r="AF36" s="63"/>
      <c r="AG36" s="63"/>
      <c r="AH36" s="63"/>
      <c r="AI36" s="63"/>
      <c r="AJ36" s="63"/>
      <c r="AK36" s="63"/>
      <c r="AL36" s="63"/>
      <c r="AM36" s="63"/>
      <c r="AN36" s="63"/>
    </row>
    <row r="37" spans="1:40" ht="15.75" customHeight="1" thickBot="1" x14ac:dyDescent="0.25">
      <c r="A37" s="219"/>
      <c r="B37" s="85"/>
      <c r="C37" s="85"/>
      <c r="D37" s="30"/>
      <c r="E37" s="215"/>
      <c r="F37" s="210"/>
      <c r="G37" s="210"/>
      <c r="H37" s="210"/>
      <c r="I37" s="208"/>
      <c r="J37" s="208"/>
      <c r="K37" s="208"/>
      <c r="L37" s="208"/>
      <c r="M37" s="208"/>
      <c r="N37" s="208"/>
      <c r="O37" s="208"/>
      <c r="P37" s="210"/>
      <c r="Q37" s="212"/>
      <c r="R37" s="208"/>
      <c r="S37" s="210"/>
      <c r="V37" s="63"/>
      <c r="W37" s="63"/>
      <c r="X37" s="63"/>
      <c r="Y37" s="63"/>
      <c r="Z37" s="63"/>
      <c r="AA37" s="63"/>
      <c r="AB37" s="63"/>
      <c r="AC37" s="63"/>
      <c r="AD37" s="63"/>
      <c r="AE37" s="63"/>
      <c r="AF37" s="63"/>
      <c r="AG37" s="63"/>
      <c r="AH37" s="63"/>
      <c r="AI37" s="63"/>
      <c r="AJ37" s="63"/>
      <c r="AK37" s="63"/>
      <c r="AL37" s="63"/>
      <c r="AM37" s="63"/>
      <c r="AN37" s="63"/>
    </row>
    <row r="38" spans="1:40" ht="17.25" customHeight="1" x14ac:dyDescent="0.2">
      <c r="A38" s="219"/>
      <c r="B38" s="85"/>
      <c r="C38" s="85"/>
      <c r="D38" s="30"/>
      <c r="E38" s="68"/>
      <c r="F38" s="62"/>
      <c r="G38" s="62"/>
      <c r="H38" s="62"/>
      <c r="I38" s="86"/>
      <c r="J38" s="86"/>
      <c r="K38" s="86"/>
      <c r="L38" s="86"/>
      <c r="M38" s="86"/>
      <c r="N38" s="86"/>
      <c r="O38" s="86"/>
      <c r="P38" s="62"/>
      <c r="Q38" s="30"/>
      <c r="R38" s="86"/>
      <c r="S38" s="62"/>
      <c r="V38" s="63"/>
      <c r="W38" s="63"/>
      <c r="X38" s="63"/>
      <c r="Y38" s="63"/>
      <c r="Z38" s="63"/>
      <c r="AA38" s="63"/>
      <c r="AB38" s="63"/>
      <c r="AC38" s="63"/>
      <c r="AD38" s="63"/>
      <c r="AE38" s="63"/>
      <c r="AF38" s="63"/>
      <c r="AG38" s="63"/>
      <c r="AH38" s="63"/>
      <c r="AI38" s="63"/>
      <c r="AJ38" s="63"/>
      <c r="AK38" s="63"/>
      <c r="AL38" s="63"/>
      <c r="AM38" s="63"/>
      <c r="AN38" s="63"/>
    </row>
    <row r="39" spans="1:40" ht="17.25" customHeight="1" thickBot="1" x14ac:dyDescent="0.25">
      <c r="A39" s="219"/>
      <c r="B39" s="85"/>
      <c r="C39" s="85"/>
      <c r="D39" s="30"/>
      <c r="E39" s="68"/>
      <c r="F39" s="62"/>
      <c r="G39" s="62"/>
      <c r="H39" s="62"/>
      <c r="I39" s="86"/>
      <c r="J39" s="86"/>
      <c r="K39" s="86"/>
      <c r="L39" s="86"/>
      <c r="M39" s="86"/>
      <c r="N39" s="86"/>
      <c r="O39" s="86"/>
      <c r="P39" s="62"/>
      <c r="Q39" s="30"/>
      <c r="R39" s="86"/>
      <c r="S39" s="62"/>
      <c r="V39" s="63"/>
      <c r="W39" s="63"/>
      <c r="X39" s="63"/>
      <c r="Y39" s="63"/>
      <c r="Z39" s="63"/>
      <c r="AA39" s="63"/>
      <c r="AB39" s="63"/>
      <c r="AC39" s="63"/>
      <c r="AD39" s="63"/>
      <c r="AE39" s="63"/>
      <c r="AF39" s="63"/>
      <c r="AG39" s="63"/>
      <c r="AH39" s="63"/>
      <c r="AI39" s="63"/>
      <c r="AJ39" s="63"/>
      <c r="AK39" s="63"/>
      <c r="AL39" s="63"/>
      <c r="AM39" s="63"/>
      <c r="AN39" s="63"/>
    </row>
    <row r="40" spans="1:40" ht="17.25" customHeight="1" thickBot="1" x14ac:dyDescent="0.3">
      <c r="A40" s="219"/>
      <c r="B40" s="119" t="str">
        <f>'Judge Pairings - Shared Judges'!A38</f>
        <v>-</v>
      </c>
      <c r="C40" s="54"/>
      <c r="D40" s="84"/>
      <c r="E40" s="119"/>
      <c r="F40" s="209"/>
      <c r="G40" s="209"/>
      <c r="H40" s="209"/>
      <c r="I40" s="207"/>
      <c r="J40" s="207"/>
      <c r="K40" s="207"/>
      <c r="L40" s="207"/>
      <c r="M40" s="207"/>
      <c r="N40" s="207"/>
      <c r="O40" s="207"/>
      <c r="P40" s="209"/>
      <c r="Q40" s="211"/>
      <c r="R40" s="207"/>
      <c r="S40" s="209"/>
      <c r="V40" s="63"/>
      <c r="W40" s="63"/>
      <c r="X40" s="63"/>
      <c r="Y40" s="63"/>
      <c r="Z40" s="63"/>
      <c r="AA40" s="63"/>
      <c r="AB40" s="63"/>
      <c r="AC40" s="63"/>
      <c r="AD40" s="63"/>
      <c r="AE40" s="63"/>
      <c r="AF40" s="63"/>
      <c r="AG40" s="63"/>
      <c r="AH40" s="63"/>
      <c r="AI40" s="63"/>
      <c r="AJ40" s="63"/>
      <c r="AK40" s="63"/>
      <c r="AL40" s="63"/>
      <c r="AM40" s="63"/>
      <c r="AN40" s="63"/>
    </row>
    <row r="41" spans="1:40" ht="17.25" customHeight="1" thickBot="1" x14ac:dyDescent="0.3">
      <c r="A41" s="219"/>
      <c r="B41" s="119" t="str">
        <f>'Judge Pairings - Shared Judges'!A39</f>
        <v>-</v>
      </c>
      <c r="C41" s="54"/>
      <c r="D41" s="84"/>
      <c r="E41" s="119"/>
      <c r="F41" s="213"/>
      <c r="G41" s="213"/>
      <c r="H41" s="213"/>
      <c r="I41" s="214"/>
      <c r="J41" s="214"/>
      <c r="K41" s="214"/>
      <c r="L41" s="214"/>
      <c r="M41" s="214"/>
      <c r="N41" s="214"/>
      <c r="O41" s="214"/>
      <c r="P41" s="213"/>
      <c r="Q41" s="216"/>
      <c r="R41" s="214"/>
      <c r="S41" s="213"/>
      <c r="V41" s="63"/>
      <c r="W41" s="63"/>
      <c r="X41" s="63"/>
      <c r="Y41" s="63"/>
      <c r="Z41" s="63"/>
      <c r="AA41" s="63"/>
      <c r="AB41" s="63"/>
      <c r="AC41" s="63"/>
      <c r="AD41" s="63"/>
      <c r="AE41" s="63"/>
      <c r="AF41" s="63"/>
      <c r="AG41" s="63"/>
      <c r="AH41" s="63"/>
      <c r="AI41" s="63"/>
      <c r="AJ41" s="63"/>
      <c r="AK41" s="63"/>
      <c r="AL41" s="63"/>
      <c r="AM41" s="63"/>
      <c r="AN41" s="63"/>
    </row>
    <row r="42" spans="1:40" ht="17.25" customHeight="1" thickBot="1" x14ac:dyDescent="0.3">
      <c r="A42" s="219"/>
      <c r="B42" s="119" t="str">
        <f>'Judge Pairings - Shared Judges'!A40</f>
        <v>-</v>
      </c>
      <c r="C42" s="54"/>
      <c r="D42" s="84"/>
      <c r="E42" s="119"/>
      <c r="F42" s="213"/>
      <c r="G42" s="213"/>
      <c r="H42" s="213"/>
      <c r="I42" s="208"/>
      <c r="J42" s="208"/>
      <c r="K42" s="208"/>
      <c r="L42" s="208"/>
      <c r="M42" s="208"/>
      <c r="N42" s="208"/>
      <c r="O42" s="208"/>
      <c r="P42" s="210"/>
      <c r="Q42" s="212"/>
      <c r="R42" s="208"/>
      <c r="S42" s="210"/>
      <c r="V42" s="63"/>
      <c r="W42" s="63"/>
      <c r="X42" s="63"/>
      <c r="Y42" s="63"/>
      <c r="Z42" s="63"/>
      <c r="AA42" s="63"/>
      <c r="AB42" s="63"/>
      <c r="AC42" s="63"/>
      <c r="AD42" s="63"/>
      <c r="AE42" s="63"/>
      <c r="AF42" s="63"/>
      <c r="AG42" s="63"/>
      <c r="AH42" s="63"/>
      <c r="AI42" s="63"/>
      <c r="AJ42" s="63"/>
      <c r="AK42" s="63"/>
      <c r="AL42" s="63"/>
      <c r="AM42" s="63"/>
      <c r="AN42" s="63"/>
    </row>
    <row r="43" spans="1:40" ht="17.25" customHeight="1" thickBot="1" x14ac:dyDescent="0.25">
      <c r="A43" s="219"/>
      <c r="B43" s="85"/>
      <c r="C43" s="85"/>
      <c r="D43" s="30"/>
      <c r="E43" s="215" t="s">
        <v>219</v>
      </c>
      <c r="F43" s="209"/>
      <c r="G43" s="209"/>
      <c r="H43" s="209"/>
      <c r="I43" s="207"/>
      <c r="J43" s="207"/>
      <c r="K43" s="207"/>
      <c r="L43" s="207"/>
      <c r="M43" s="207"/>
      <c r="N43" s="207"/>
      <c r="O43" s="207"/>
      <c r="P43" s="209"/>
      <c r="Q43" s="211"/>
      <c r="R43" s="207"/>
      <c r="S43" s="209"/>
      <c r="V43" s="63"/>
      <c r="W43" s="63"/>
      <c r="X43" s="63"/>
      <c r="Y43" s="63"/>
      <c r="Z43" s="63"/>
      <c r="AA43" s="63"/>
      <c r="AB43" s="63"/>
      <c r="AC43" s="63"/>
      <c r="AD43" s="63"/>
      <c r="AE43" s="63"/>
      <c r="AF43" s="63"/>
      <c r="AG43" s="63"/>
      <c r="AH43" s="63"/>
      <c r="AI43" s="63"/>
      <c r="AJ43" s="63"/>
      <c r="AK43" s="63"/>
      <c r="AL43" s="63"/>
      <c r="AM43" s="63"/>
      <c r="AN43" s="63"/>
    </row>
    <row r="44" spans="1:40" ht="17.25" customHeight="1" thickBot="1" x14ac:dyDescent="0.25">
      <c r="A44" s="219"/>
      <c r="B44" s="85"/>
      <c r="C44" s="85"/>
      <c r="D44" s="30"/>
      <c r="E44" s="215"/>
      <c r="F44" s="210"/>
      <c r="G44" s="210"/>
      <c r="H44" s="210"/>
      <c r="I44" s="208"/>
      <c r="J44" s="208"/>
      <c r="K44" s="208"/>
      <c r="L44" s="208"/>
      <c r="M44" s="208"/>
      <c r="N44" s="208"/>
      <c r="O44" s="208"/>
      <c r="P44" s="210"/>
      <c r="Q44" s="212"/>
      <c r="R44" s="208"/>
      <c r="S44" s="210"/>
      <c r="V44" s="63"/>
      <c r="W44" s="63"/>
      <c r="X44" s="63"/>
      <c r="Y44" s="63"/>
      <c r="Z44" s="63"/>
      <c r="AA44" s="63"/>
      <c r="AB44" s="63"/>
      <c r="AC44" s="63"/>
      <c r="AD44" s="63"/>
      <c r="AE44" s="63"/>
      <c r="AF44" s="63"/>
      <c r="AG44" s="63"/>
      <c r="AH44" s="63"/>
      <c r="AI44" s="63"/>
      <c r="AJ44" s="63"/>
      <c r="AK44" s="63"/>
      <c r="AL44" s="63"/>
      <c r="AM44" s="63"/>
      <c r="AN44" s="63"/>
    </row>
    <row r="45" spans="1:40" ht="17.25" customHeight="1" x14ac:dyDescent="0.2">
      <c r="A45" s="219"/>
      <c r="B45" s="85"/>
      <c r="C45" s="85"/>
      <c r="D45" s="30"/>
      <c r="E45" s="68"/>
      <c r="F45" s="62"/>
      <c r="G45" s="62"/>
      <c r="H45" s="62"/>
      <c r="I45" s="86"/>
      <c r="J45" s="86"/>
      <c r="K45" s="86"/>
      <c r="L45" s="86"/>
      <c r="M45" s="86"/>
      <c r="N45" s="86"/>
      <c r="O45" s="86"/>
      <c r="P45" s="62"/>
      <c r="Q45" s="30"/>
      <c r="R45" s="86"/>
      <c r="S45" s="62"/>
      <c r="V45" s="63"/>
      <c r="W45" s="63"/>
      <c r="X45" s="63"/>
      <c r="Y45" s="63"/>
      <c r="Z45" s="63"/>
      <c r="AA45" s="63"/>
      <c r="AB45" s="63"/>
      <c r="AC45" s="63"/>
      <c r="AD45" s="63"/>
      <c r="AE45" s="63"/>
      <c r="AF45" s="63"/>
      <c r="AG45" s="63"/>
      <c r="AH45" s="63"/>
      <c r="AI45" s="63"/>
      <c r="AJ45" s="63"/>
      <c r="AK45" s="63"/>
      <c r="AL45" s="63"/>
      <c r="AM45" s="63"/>
      <c r="AN45" s="63"/>
    </row>
    <row r="46" spans="1:40" ht="17.25" customHeight="1" thickBot="1" x14ac:dyDescent="0.25">
      <c r="A46" s="219"/>
      <c r="B46" s="85"/>
      <c r="C46" s="85"/>
      <c r="D46" s="30"/>
      <c r="E46" s="68"/>
      <c r="F46" s="62"/>
      <c r="G46" s="62"/>
      <c r="H46" s="62"/>
      <c r="I46" s="86"/>
      <c r="J46" s="86"/>
      <c r="K46" s="86"/>
      <c r="L46" s="86"/>
      <c r="M46" s="86"/>
      <c r="N46" s="86"/>
      <c r="O46" s="86"/>
      <c r="P46" s="62"/>
      <c r="Q46" s="30"/>
      <c r="R46" s="86"/>
      <c r="S46" s="62"/>
      <c r="V46" s="63"/>
      <c r="W46" s="63"/>
      <c r="X46" s="63"/>
      <c r="Y46" s="63"/>
      <c r="Z46" s="63"/>
      <c r="AA46" s="63"/>
      <c r="AB46" s="63"/>
      <c r="AC46" s="63"/>
      <c r="AD46" s="63"/>
      <c r="AE46" s="63"/>
      <c r="AF46" s="63"/>
      <c r="AG46" s="63"/>
      <c r="AH46" s="63"/>
      <c r="AI46" s="63"/>
      <c r="AJ46" s="63"/>
      <c r="AK46" s="63"/>
      <c r="AL46" s="63"/>
      <c r="AM46" s="63"/>
      <c r="AN46" s="63"/>
    </row>
    <row r="47" spans="1:40" ht="17.25" customHeight="1" thickBot="1" x14ac:dyDescent="0.3">
      <c r="A47" s="219"/>
      <c r="B47" s="119" t="str">
        <f>'Judge Pairings - Shared Judges'!A42</f>
        <v>-</v>
      </c>
      <c r="C47" s="54"/>
      <c r="D47" s="84"/>
      <c r="E47" s="119"/>
      <c r="F47" s="209"/>
      <c r="G47" s="209"/>
      <c r="H47" s="209"/>
      <c r="I47" s="207"/>
      <c r="J47" s="207"/>
      <c r="K47" s="207"/>
      <c r="L47" s="207"/>
      <c r="M47" s="207"/>
      <c r="N47" s="207"/>
      <c r="O47" s="207"/>
      <c r="P47" s="209"/>
      <c r="Q47" s="211"/>
      <c r="R47" s="207"/>
      <c r="S47" s="209"/>
      <c r="V47" s="63"/>
      <c r="W47" s="63"/>
      <c r="X47" s="63"/>
      <c r="Y47" s="63"/>
      <c r="Z47" s="63"/>
      <c r="AA47" s="63"/>
      <c r="AB47" s="63"/>
      <c r="AC47" s="63"/>
      <c r="AD47" s="63"/>
      <c r="AE47" s="63"/>
      <c r="AF47" s="63"/>
      <c r="AG47" s="63"/>
      <c r="AH47" s="63"/>
      <c r="AI47" s="63"/>
      <c r="AJ47" s="63"/>
      <c r="AK47" s="63"/>
      <c r="AL47" s="63"/>
      <c r="AM47" s="63"/>
      <c r="AN47" s="63"/>
    </row>
    <row r="48" spans="1:40" ht="17.25" customHeight="1" thickBot="1" x14ac:dyDescent="0.3">
      <c r="A48" s="219"/>
      <c r="B48" s="119" t="str">
        <f>'Judge Pairings - Shared Judges'!A43</f>
        <v>-</v>
      </c>
      <c r="C48" s="54"/>
      <c r="D48" s="84"/>
      <c r="E48" s="119"/>
      <c r="F48" s="213"/>
      <c r="G48" s="213"/>
      <c r="H48" s="213"/>
      <c r="I48" s="214"/>
      <c r="J48" s="214"/>
      <c r="K48" s="214"/>
      <c r="L48" s="214"/>
      <c r="M48" s="214"/>
      <c r="N48" s="214"/>
      <c r="O48" s="214"/>
      <c r="P48" s="213"/>
      <c r="Q48" s="216"/>
      <c r="R48" s="214"/>
      <c r="S48" s="213"/>
      <c r="V48" s="63"/>
      <c r="W48" s="63"/>
      <c r="X48" s="63"/>
      <c r="Y48" s="63"/>
      <c r="Z48" s="63"/>
      <c r="AA48" s="63"/>
      <c r="AB48" s="63"/>
      <c r="AC48" s="63"/>
      <c r="AD48" s="63"/>
      <c r="AE48" s="63"/>
      <c r="AF48" s="63"/>
      <c r="AG48" s="63"/>
      <c r="AH48" s="63"/>
      <c r="AI48" s="63"/>
      <c r="AJ48" s="63"/>
      <c r="AK48" s="63"/>
      <c r="AL48" s="63"/>
      <c r="AM48" s="63"/>
      <c r="AN48" s="63"/>
    </row>
    <row r="49" spans="1:40" ht="17.25" customHeight="1" thickBot="1" x14ac:dyDescent="0.3">
      <c r="A49" s="219"/>
      <c r="B49" s="119" t="str">
        <f>'Judge Pairings - Shared Judges'!A44</f>
        <v>-</v>
      </c>
      <c r="C49" s="54"/>
      <c r="D49" s="84"/>
      <c r="E49" s="119"/>
      <c r="F49" s="213"/>
      <c r="G49" s="213"/>
      <c r="H49" s="213"/>
      <c r="I49" s="208"/>
      <c r="J49" s="208"/>
      <c r="K49" s="208"/>
      <c r="L49" s="208"/>
      <c r="M49" s="208"/>
      <c r="N49" s="208"/>
      <c r="O49" s="208"/>
      <c r="P49" s="210"/>
      <c r="Q49" s="212"/>
      <c r="R49" s="208"/>
      <c r="S49" s="210"/>
      <c r="V49" s="63"/>
      <c r="W49" s="63"/>
      <c r="X49" s="63"/>
      <c r="Y49" s="63"/>
      <c r="Z49" s="63"/>
      <c r="AA49" s="63"/>
      <c r="AB49" s="63"/>
      <c r="AC49" s="63"/>
      <c r="AD49" s="63"/>
      <c r="AE49" s="63"/>
      <c r="AF49" s="63"/>
      <c r="AG49" s="63"/>
      <c r="AH49" s="63"/>
      <c r="AI49" s="63"/>
      <c r="AJ49" s="63"/>
      <c r="AK49" s="63"/>
      <c r="AL49" s="63"/>
      <c r="AM49" s="63"/>
      <c r="AN49" s="63"/>
    </row>
    <row r="50" spans="1:40" ht="17.25" customHeight="1" thickBot="1" x14ac:dyDescent="0.25">
      <c r="A50" s="219"/>
      <c r="B50" s="85"/>
      <c r="C50" s="85"/>
      <c r="D50" s="30"/>
      <c r="E50" s="215" t="s">
        <v>219</v>
      </c>
      <c r="F50" s="209"/>
      <c r="G50" s="209"/>
      <c r="H50" s="209"/>
      <c r="I50" s="207"/>
      <c r="J50" s="207"/>
      <c r="K50" s="207"/>
      <c r="L50" s="207"/>
      <c r="M50" s="207"/>
      <c r="N50" s="207"/>
      <c r="O50" s="207"/>
      <c r="P50" s="209"/>
      <c r="Q50" s="211"/>
      <c r="R50" s="207"/>
      <c r="S50" s="209"/>
      <c r="V50" s="63"/>
      <c r="W50" s="63"/>
      <c r="X50" s="63"/>
      <c r="Y50" s="63"/>
      <c r="Z50" s="63"/>
      <c r="AA50" s="63"/>
      <c r="AB50" s="63"/>
      <c r="AC50" s="63"/>
      <c r="AD50" s="63"/>
      <c r="AE50" s="63"/>
      <c r="AF50" s="63"/>
      <c r="AG50" s="63"/>
      <c r="AH50" s="63"/>
      <c r="AI50" s="63"/>
      <c r="AJ50" s="63"/>
      <c r="AK50" s="63"/>
      <c r="AL50" s="63"/>
      <c r="AM50" s="63"/>
      <c r="AN50" s="63"/>
    </row>
    <row r="51" spans="1:40" ht="17.25" customHeight="1" thickBot="1" x14ac:dyDescent="0.25">
      <c r="A51" s="219"/>
      <c r="B51" s="85"/>
      <c r="C51" s="85"/>
      <c r="D51" s="30"/>
      <c r="E51" s="215"/>
      <c r="F51" s="210"/>
      <c r="G51" s="210"/>
      <c r="H51" s="210"/>
      <c r="I51" s="208"/>
      <c r="J51" s="208"/>
      <c r="K51" s="208"/>
      <c r="L51" s="208"/>
      <c r="M51" s="208"/>
      <c r="N51" s="208"/>
      <c r="O51" s="208"/>
      <c r="P51" s="210"/>
      <c r="Q51" s="212"/>
      <c r="R51" s="208"/>
      <c r="S51" s="210"/>
      <c r="V51" s="63"/>
      <c r="W51" s="63"/>
      <c r="X51" s="63"/>
      <c r="Y51" s="63"/>
      <c r="Z51" s="63"/>
      <c r="AA51" s="63"/>
      <c r="AB51" s="63"/>
      <c r="AC51" s="63"/>
      <c r="AD51" s="63"/>
      <c r="AE51" s="63"/>
      <c r="AF51" s="63"/>
      <c r="AG51" s="63"/>
      <c r="AH51" s="63"/>
      <c r="AI51" s="63"/>
      <c r="AJ51" s="63"/>
      <c r="AK51" s="63"/>
      <c r="AL51" s="63"/>
      <c r="AM51" s="63"/>
      <c r="AN51" s="63"/>
    </row>
    <row r="52" spans="1:40" ht="17.25" customHeight="1" x14ac:dyDescent="0.2">
      <c r="A52" s="219"/>
      <c r="B52" s="85"/>
      <c r="C52" s="85"/>
      <c r="D52" s="30"/>
      <c r="E52" s="58"/>
      <c r="F52" s="62"/>
      <c r="G52" s="62"/>
      <c r="H52" s="62"/>
      <c r="I52" s="86"/>
      <c r="J52" s="86"/>
      <c r="K52" s="86"/>
      <c r="L52" s="86"/>
      <c r="M52" s="86"/>
      <c r="N52" s="86"/>
      <c r="O52" s="86"/>
      <c r="P52" s="62"/>
      <c r="Q52" s="30"/>
      <c r="R52" s="86"/>
      <c r="S52" s="62"/>
      <c r="V52" s="63"/>
      <c r="W52" s="63"/>
      <c r="X52" s="63"/>
      <c r="Y52" s="63"/>
      <c r="Z52" s="63"/>
      <c r="AA52" s="63"/>
      <c r="AB52" s="63"/>
      <c r="AC52" s="63"/>
      <c r="AD52" s="63"/>
      <c r="AE52" s="63"/>
      <c r="AF52" s="63"/>
      <c r="AG52" s="63"/>
      <c r="AH52" s="63"/>
      <c r="AI52" s="63"/>
      <c r="AJ52" s="63"/>
      <c r="AK52" s="63"/>
      <c r="AL52" s="63"/>
      <c r="AM52" s="63"/>
      <c r="AN52" s="63"/>
    </row>
    <row r="53" spans="1:40" ht="17.25" customHeight="1" thickBot="1" x14ac:dyDescent="0.25">
      <c r="A53" s="219"/>
      <c r="B53" s="85"/>
      <c r="C53" s="85"/>
      <c r="D53" s="58"/>
      <c r="E53" s="58"/>
      <c r="F53" s="62"/>
      <c r="G53" s="62"/>
      <c r="H53" s="62"/>
      <c r="I53" s="86"/>
      <c r="J53" s="86"/>
      <c r="K53" s="86"/>
      <c r="L53" s="86"/>
      <c r="M53" s="86"/>
      <c r="N53" s="86"/>
      <c r="O53" s="86"/>
      <c r="P53" s="62"/>
      <c r="Q53" s="30"/>
      <c r="R53" s="86"/>
      <c r="S53" s="62"/>
      <c r="V53" s="63"/>
      <c r="W53" s="63"/>
      <c r="X53" s="63"/>
      <c r="Y53" s="63"/>
      <c r="Z53" s="63"/>
      <c r="AA53" s="63"/>
      <c r="AB53" s="63"/>
      <c r="AC53" s="63"/>
      <c r="AD53" s="63"/>
      <c r="AE53" s="63"/>
      <c r="AF53" s="63"/>
      <c r="AG53" s="63"/>
      <c r="AH53" s="63"/>
      <c r="AI53" s="63"/>
      <c r="AJ53" s="63"/>
      <c r="AK53" s="63"/>
      <c r="AL53" s="63"/>
      <c r="AM53" s="63"/>
      <c r="AN53" s="63"/>
    </row>
    <row r="54" spans="1:40" ht="17.25" customHeight="1" thickBot="1" x14ac:dyDescent="0.3">
      <c r="A54" s="219"/>
      <c r="B54" s="119" t="str">
        <f>'Judge Pairings - Shared Judges'!A46</f>
        <v>-</v>
      </c>
      <c r="C54" s="54"/>
      <c r="D54" s="84"/>
      <c r="E54" s="119"/>
      <c r="F54" s="209"/>
      <c r="G54" s="209"/>
      <c r="H54" s="209"/>
      <c r="I54" s="207"/>
      <c r="J54" s="207"/>
      <c r="K54" s="207"/>
      <c r="L54" s="207"/>
      <c r="M54" s="207"/>
      <c r="N54" s="207"/>
      <c r="O54" s="207"/>
      <c r="P54" s="209"/>
      <c r="Q54" s="211"/>
      <c r="R54" s="207"/>
      <c r="S54" s="209"/>
      <c r="V54" s="63"/>
      <c r="W54" s="63"/>
      <c r="X54" s="63"/>
      <c r="Y54" s="63"/>
      <c r="Z54" s="63"/>
      <c r="AA54" s="63"/>
      <c r="AB54" s="63"/>
      <c r="AC54" s="63"/>
      <c r="AD54" s="63"/>
      <c r="AE54" s="63"/>
      <c r="AF54" s="63"/>
      <c r="AG54" s="63"/>
      <c r="AH54" s="63"/>
      <c r="AI54" s="63"/>
      <c r="AJ54" s="63"/>
      <c r="AK54" s="63"/>
      <c r="AL54" s="63"/>
      <c r="AM54" s="63"/>
      <c r="AN54" s="63"/>
    </row>
    <row r="55" spans="1:40" ht="17.25" customHeight="1" thickBot="1" x14ac:dyDescent="0.3">
      <c r="A55" s="219"/>
      <c r="B55" s="119" t="str">
        <f>'Judge Pairings - Shared Judges'!A47</f>
        <v>-</v>
      </c>
      <c r="C55" s="54"/>
      <c r="D55" s="84"/>
      <c r="E55" s="119"/>
      <c r="F55" s="213"/>
      <c r="G55" s="213"/>
      <c r="H55" s="213"/>
      <c r="I55" s="214"/>
      <c r="J55" s="214"/>
      <c r="K55" s="214"/>
      <c r="L55" s="214"/>
      <c r="M55" s="214"/>
      <c r="N55" s="214"/>
      <c r="O55" s="214"/>
      <c r="P55" s="213"/>
      <c r="Q55" s="216"/>
      <c r="R55" s="214"/>
      <c r="S55" s="213"/>
      <c r="V55" s="63"/>
      <c r="W55" s="63"/>
      <c r="X55" s="63"/>
      <c r="Y55" s="63"/>
      <c r="Z55" s="63"/>
      <c r="AA55" s="63"/>
      <c r="AB55" s="63"/>
      <c r="AC55" s="63"/>
      <c r="AD55" s="63"/>
      <c r="AE55" s="63"/>
      <c r="AF55" s="63"/>
      <c r="AG55" s="63"/>
      <c r="AH55" s="63"/>
      <c r="AI55" s="63"/>
      <c r="AJ55" s="63"/>
      <c r="AK55" s="63"/>
      <c r="AL55" s="63"/>
      <c r="AM55" s="63"/>
      <c r="AN55" s="63"/>
    </row>
    <row r="56" spans="1:40" ht="17.25" customHeight="1" thickBot="1" x14ac:dyDescent="0.3">
      <c r="A56" s="219"/>
      <c r="B56" s="119" t="str">
        <f>'Judge Pairings - Shared Judges'!A48</f>
        <v>-</v>
      </c>
      <c r="C56" s="54"/>
      <c r="D56" s="84"/>
      <c r="E56" s="119"/>
      <c r="F56" s="213"/>
      <c r="G56" s="213"/>
      <c r="H56" s="213"/>
      <c r="I56" s="208"/>
      <c r="J56" s="208"/>
      <c r="K56" s="208"/>
      <c r="L56" s="208"/>
      <c r="M56" s="208"/>
      <c r="N56" s="208"/>
      <c r="O56" s="208"/>
      <c r="P56" s="210"/>
      <c r="Q56" s="212"/>
      <c r="R56" s="208"/>
      <c r="S56" s="210"/>
      <c r="V56" s="63"/>
      <c r="W56" s="63"/>
      <c r="X56" s="63"/>
      <c r="Y56" s="63"/>
      <c r="Z56" s="63"/>
      <c r="AA56" s="63"/>
      <c r="AB56" s="63"/>
      <c r="AC56" s="63"/>
      <c r="AD56" s="63"/>
      <c r="AE56" s="63"/>
      <c r="AF56" s="63"/>
      <c r="AG56" s="63"/>
      <c r="AH56" s="63"/>
      <c r="AI56" s="63"/>
      <c r="AJ56" s="63"/>
      <c r="AK56" s="63"/>
      <c r="AL56" s="63"/>
      <c r="AM56" s="63"/>
      <c r="AN56" s="63"/>
    </row>
    <row r="57" spans="1:40" ht="17.25" customHeight="1" thickBot="1" x14ac:dyDescent="0.25">
      <c r="A57" s="219"/>
      <c r="B57" s="85"/>
      <c r="C57" s="85"/>
      <c r="D57" s="30"/>
      <c r="E57" s="215" t="s">
        <v>219</v>
      </c>
      <c r="F57" s="209"/>
      <c r="G57" s="209"/>
      <c r="H57" s="209"/>
      <c r="I57" s="207"/>
      <c r="J57" s="207"/>
      <c r="K57" s="207"/>
      <c r="L57" s="207"/>
      <c r="M57" s="207"/>
      <c r="N57" s="207"/>
      <c r="O57" s="207"/>
      <c r="P57" s="209"/>
      <c r="Q57" s="211"/>
      <c r="R57" s="207"/>
      <c r="S57" s="209"/>
      <c r="V57" s="63"/>
      <c r="W57" s="63"/>
      <c r="X57" s="63"/>
      <c r="Y57" s="63"/>
      <c r="Z57" s="63"/>
      <c r="AA57" s="63"/>
      <c r="AB57" s="63"/>
      <c r="AC57" s="63"/>
      <c r="AD57" s="63"/>
      <c r="AE57" s="63"/>
      <c r="AF57" s="63"/>
      <c r="AG57" s="63"/>
      <c r="AH57" s="63"/>
      <c r="AI57" s="63"/>
      <c r="AJ57" s="63"/>
      <c r="AK57" s="63"/>
      <c r="AL57" s="63"/>
      <c r="AM57" s="63"/>
      <c r="AN57" s="63"/>
    </row>
    <row r="58" spans="1:40" ht="17.25" customHeight="1" thickBot="1" x14ac:dyDescent="0.25">
      <c r="A58" s="219"/>
      <c r="B58" s="85"/>
      <c r="C58" s="85"/>
      <c r="D58" s="30"/>
      <c r="E58" s="215"/>
      <c r="F58" s="210"/>
      <c r="G58" s="210"/>
      <c r="H58" s="210"/>
      <c r="I58" s="208"/>
      <c r="J58" s="208"/>
      <c r="K58" s="208"/>
      <c r="L58" s="208"/>
      <c r="M58" s="208"/>
      <c r="N58" s="208"/>
      <c r="O58" s="208"/>
      <c r="P58" s="210"/>
      <c r="Q58" s="212"/>
      <c r="R58" s="208"/>
      <c r="S58" s="210"/>
      <c r="V58" s="63"/>
      <c r="W58" s="63"/>
      <c r="X58" s="63"/>
      <c r="Y58" s="63"/>
      <c r="Z58" s="63"/>
      <c r="AA58" s="63"/>
      <c r="AB58" s="63"/>
      <c r="AC58" s="63"/>
      <c r="AD58" s="63"/>
      <c r="AE58" s="63"/>
      <c r="AF58" s="63"/>
      <c r="AG58" s="63"/>
      <c r="AH58" s="63"/>
      <c r="AI58" s="63"/>
      <c r="AJ58" s="63"/>
      <c r="AK58" s="63"/>
      <c r="AL58" s="63"/>
      <c r="AM58" s="63"/>
      <c r="AN58" s="63"/>
    </row>
    <row r="59" spans="1:40" ht="17.25" customHeight="1" x14ac:dyDescent="0.2">
      <c r="A59" s="219"/>
      <c r="B59" s="85"/>
      <c r="C59" s="85"/>
      <c r="D59" s="30"/>
      <c r="E59" s="58"/>
      <c r="F59" s="62"/>
      <c r="G59" s="62"/>
      <c r="H59" s="62"/>
      <c r="I59" s="86"/>
      <c r="J59" s="86"/>
      <c r="K59" s="86"/>
      <c r="L59" s="86"/>
      <c r="M59" s="86"/>
      <c r="N59" s="86"/>
      <c r="O59" s="86"/>
      <c r="P59" s="62"/>
      <c r="Q59" s="30"/>
      <c r="R59" s="86"/>
      <c r="S59" s="62"/>
      <c r="V59" s="63"/>
      <c r="W59" s="63"/>
      <c r="X59" s="63"/>
      <c r="Y59" s="63"/>
      <c r="Z59" s="63"/>
      <c r="AA59" s="63"/>
      <c r="AB59" s="63"/>
      <c r="AC59" s="63"/>
      <c r="AD59" s="63"/>
      <c r="AE59" s="63"/>
      <c r="AF59" s="63"/>
      <c r="AG59" s="63"/>
      <c r="AH59" s="63"/>
      <c r="AI59" s="63"/>
      <c r="AJ59" s="63"/>
      <c r="AK59" s="63"/>
      <c r="AL59" s="63"/>
      <c r="AM59" s="63"/>
      <c r="AN59" s="63"/>
    </row>
    <row r="60" spans="1:40" ht="17.25" customHeight="1" thickBot="1" x14ac:dyDescent="0.25">
      <c r="A60" s="219"/>
      <c r="B60" s="85"/>
      <c r="C60" s="85"/>
      <c r="D60" s="30"/>
      <c r="E60" s="68"/>
      <c r="F60" s="62"/>
      <c r="G60" s="62"/>
      <c r="H60" s="62"/>
      <c r="I60" s="86"/>
      <c r="J60" s="86"/>
      <c r="K60" s="86"/>
      <c r="L60" s="86"/>
      <c r="M60" s="86"/>
      <c r="N60" s="86"/>
      <c r="O60" s="86"/>
      <c r="P60" s="62"/>
      <c r="Q60" s="30"/>
      <c r="R60" s="86"/>
      <c r="S60" s="62"/>
      <c r="V60" s="63"/>
      <c r="W60" s="63"/>
      <c r="X60" s="63"/>
      <c r="Y60" s="63"/>
      <c r="Z60" s="63"/>
      <c r="AA60" s="63"/>
      <c r="AB60" s="63"/>
      <c r="AC60" s="63"/>
      <c r="AD60" s="63"/>
      <c r="AE60" s="63"/>
      <c r="AF60" s="63"/>
      <c r="AG60" s="63"/>
      <c r="AH60" s="63"/>
      <c r="AI60" s="63"/>
      <c r="AJ60" s="63"/>
      <c r="AK60" s="63"/>
      <c r="AL60" s="63"/>
      <c r="AM60" s="63"/>
      <c r="AN60" s="63"/>
    </row>
    <row r="61" spans="1:40" ht="17.25" customHeight="1" thickBot="1" x14ac:dyDescent="0.3">
      <c r="A61" s="219"/>
      <c r="B61" s="119" t="str">
        <f>'Judge Pairings - Shared Judges'!A50</f>
        <v>-</v>
      </c>
      <c r="C61" s="54"/>
      <c r="D61" s="84"/>
      <c r="E61" s="119"/>
      <c r="F61" s="209"/>
      <c r="G61" s="209"/>
      <c r="H61" s="209"/>
      <c r="I61" s="207"/>
      <c r="J61" s="207"/>
      <c r="K61" s="207"/>
      <c r="L61" s="207"/>
      <c r="M61" s="207"/>
      <c r="N61" s="207"/>
      <c r="O61" s="207"/>
      <c r="P61" s="209"/>
      <c r="Q61" s="211"/>
      <c r="R61" s="207"/>
      <c r="S61" s="209"/>
      <c r="V61" s="63"/>
      <c r="W61" s="63"/>
      <c r="X61" s="63"/>
      <c r="Y61" s="63"/>
      <c r="Z61" s="63"/>
      <c r="AA61" s="63"/>
      <c r="AB61" s="63"/>
      <c r="AC61" s="63"/>
      <c r="AD61" s="63"/>
      <c r="AE61" s="63"/>
      <c r="AF61" s="63"/>
      <c r="AG61" s="63"/>
      <c r="AH61" s="63"/>
      <c r="AI61" s="63"/>
      <c r="AJ61" s="63"/>
      <c r="AK61" s="63"/>
      <c r="AL61" s="63"/>
      <c r="AM61" s="63"/>
      <c r="AN61" s="63"/>
    </row>
    <row r="62" spans="1:40" ht="17.25" customHeight="1" thickBot="1" x14ac:dyDescent="0.3">
      <c r="A62" s="219"/>
      <c r="B62" s="119" t="str">
        <f>'Judge Pairings - Shared Judges'!A51</f>
        <v>-</v>
      </c>
      <c r="C62" s="54"/>
      <c r="D62" s="84"/>
      <c r="E62" s="119"/>
      <c r="F62" s="213"/>
      <c r="G62" s="213"/>
      <c r="H62" s="213"/>
      <c r="I62" s="214"/>
      <c r="J62" s="214"/>
      <c r="K62" s="214"/>
      <c r="L62" s="214"/>
      <c r="M62" s="214"/>
      <c r="N62" s="214"/>
      <c r="O62" s="214"/>
      <c r="P62" s="213"/>
      <c r="Q62" s="216"/>
      <c r="R62" s="214"/>
      <c r="S62" s="213"/>
      <c r="V62" s="63"/>
      <c r="W62" s="63"/>
      <c r="X62" s="63"/>
      <c r="Y62" s="63"/>
      <c r="Z62" s="63"/>
      <c r="AA62" s="63"/>
      <c r="AB62" s="63"/>
      <c r="AC62" s="63"/>
      <c r="AD62" s="63"/>
      <c r="AE62" s="63"/>
      <c r="AF62" s="63"/>
      <c r="AG62" s="63"/>
      <c r="AH62" s="63"/>
      <c r="AI62" s="63"/>
      <c r="AJ62" s="63"/>
      <c r="AK62" s="63"/>
      <c r="AL62" s="63"/>
      <c r="AM62" s="63"/>
      <c r="AN62" s="63"/>
    </row>
    <row r="63" spans="1:40" ht="17.25" customHeight="1" thickBot="1" x14ac:dyDescent="0.3">
      <c r="A63" s="219"/>
      <c r="B63" s="119" t="str">
        <f>'Judge Pairings - Shared Judges'!A52</f>
        <v>-</v>
      </c>
      <c r="C63" s="54"/>
      <c r="D63" s="84"/>
      <c r="E63" s="119"/>
      <c r="F63" s="213"/>
      <c r="G63" s="213"/>
      <c r="H63" s="213"/>
      <c r="I63" s="208"/>
      <c r="J63" s="208"/>
      <c r="K63" s="208"/>
      <c r="L63" s="208"/>
      <c r="M63" s="208"/>
      <c r="N63" s="208"/>
      <c r="O63" s="208"/>
      <c r="P63" s="210"/>
      <c r="Q63" s="212"/>
      <c r="R63" s="208"/>
      <c r="S63" s="210"/>
      <c r="V63" s="63"/>
      <c r="W63" s="63"/>
      <c r="X63" s="63"/>
      <c r="Y63" s="63"/>
      <c r="Z63" s="63"/>
      <c r="AA63" s="63"/>
      <c r="AB63" s="63"/>
      <c r="AC63" s="63"/>
      <c r="AD63" s="63"/>
      <c r="AE63" s="63"/>
      <c r="AF63" s="63"/>
      <c r="AG63" s="63"/>
      <c r="AH63" s="63"/>
      <c r="AI63" s="63"/>
      <c r="AJ63" s="63"/>
      <c r="AK63" s="63"/>
      <c r="AL63" s="63"/>
      <c r="AM63" s="63"/>
      <c r="AN63" s="63"/>
    </row>
    <row r="64" spans="1:40" ht="16.5" customHeight="1" thickBot="1" x14ac:dyDescent="0.25">
      <c r="A64" s="219"/>
      <c r="B64" s="85"/>
      <c r="C64" s="85"/>
      <c r="D64" s="30"/>
      <c r="E64" s="215" t="s">
        <v>219</v>
      </c>
      <c r="F64" s="209"/>
      <c r="G64" s="209"/>
      <c r="H64" s="209"/>
      <c r="I64" s="207"/>
      <c r="J64" s="207"/>
      <c r="K64" s="207"/>
      <c r="L64" s="207"/>
      <c r="M64" s="207"/>
      <c r="N64" s="207"/>
      <c r="O64" s="207"/>
      <c r="P64" s="209"/>
      <c r="Q64" s="211"/>
      <c r="R64" s="207"/>
      <c r="S64" s="209"/>
      <c r="V64" s="63"/>
      <c r="W64" s="63"/>
      <c r="X64" s="63"/>
      <c r="Y64" s="63"/>
      <c r="Z64" s="63"/>
      <c r="AA64" s="63"/>
      <c r="AB64" s="63"/>
      <c r="AC64" s="63"/>
      <c r="AD64" s="63"/>
      <c r="AE64" s="63"/>
      <c r="AF64" s="63"/>
      <c r="AG64" s="63"/>
      <c r="AH64" s="63"/>
      <c r="AI64" s="63"/>
      <c r="AJ64" s="63"/>
      <c r="AK64" s="63"/>
      <c r="AL64" s="63"/>
      <c r="AM64" s="63"/>
      <c r="AN64" s="63"/>
    </row>
    <row r="65" spans="1:40" ht="16.5" customHeight="1" thickBot="1" x14ac:dyDescent="0.25">
      <c r="A65" s="219"/>
      <c r="B65" s="85"/>
      <c r="C65" s="85"/>
      <c r="D65" s="30"/>
      <c r="E65" s="215"/>
      <c r="F65" s="210"/>
      <c r="G65" s="210"/>
      <c r="H65" s="210"/>
      <c r="I65" s="208"/>
      <c r="J65" s="208"/>
      <c r="K65" s="208"/>
      <c r="L65" s="208"/>
      <c r="M65" s="208"/>
      <c r="N65" s="208"/>
      <c r="O65" s="208"/>
      <c r="P65" s="210"/>
      <c r="Q65" s="212"/>
      <c r="R65" s="208"/>
      <c r="S65" s="210"/>
      <c r="V65" s="63"/>
      <c r="W65" s="63"/>
      <c r="X65" s="63"/>
      <c r="Y65" s="63"/>
      <c r="Z65" s="63"/>
      <c r="AA65" s="63"/>
      <c r="AB65" s="63"/>
      <c r="AC65" s="63"/>
      <c r="AD65" s="63"/>
      <c r="AE65" s="63"/>
      <c r="AF65" s="63"/>
      <c r="AG65" s="63"/>
      <c r="AH65" s="63"/>
      <c r="AI65" s="63"/>
      <c r="AJ65" s="63"/>
      <c r="AK65" s="63"/>
      <c r="AL65" s="63"/>
      <c r="AM65" s="63"/>
      <c r="AN65" s="63"/>
    </row>
    <row r="66" spans="1:40" ht="15" customHeight="1" x14ac:dyDescent="0.2">
      <c r="A66" s="219"/>
      <c r="B66" s="85"/>
      <c r="C66" s="85"/>
      <c r="D66" s="30"/>
      <c r="E66" s="68"/>
      <c r="F66" s="62"/>
      <c r="G66" s="62"/>
      <c r="H66" s="62"/>
      <c r="I66" s="86"/>
      <c r="J66" s="86"/>
      <c r="K66" s="86"/>
      <c r="L66" s="86"/>
      <c r="M66" s="86"/>
      <c r="N66" s="86"/>
      <c r="O66" s="86"/>
      <c r="P66" s="62"/>
      <c r="Q66" s="30"/>
      <c r="R66" s="30"/>
      <c r="S66" s="62"/>
      <c r="V66" s="63"/>
      <c r="W66" s="63"/>
      <c r="X66" s="63"/>
      <c r="Y66" s="63"/>
      <c r="Z66" s="63"/>
      <c r="AA66" s="63"/>
      <c r="AB66" s="63"/>
      <c r="AC66" s="63"/>
      <c r="AD66" s="63"/>
      <c r="AE66" s="63"/>
      <c r="AF66" s="63"/>
      <c r="AG66" s="63"/>
      <c r="AH66" s="63"/>
      <c r="AI66" s="63"/>
      <c r="AJ66" s="63"/>
      <c r="AK66" s="63"/>
      <c r="AL66" s="63"/>
      <c r="AM66" s="63"/>
      <c r="AN66" s="63"/>
    </row>
    <row r="67" spans="1:40" ht="15" customHeight="1" thickBot="1" x14ac:dyDescent="0.25">
      <c r="A67" s="219"/>
      <c r="B67" s="85"/>
      <c r="C67" s="85"/>
      <c r="D67" s="30"/>
      <c r="E67" s="68"/>
      <c r="F67" s="62"/>
      <c r="G67" s="62"/>
      <c r="H67" s="62"/>
      <c r="I67" s="86"/>
      <c r="J67" s="86"/>
      <c r="K67" s="86"/>
      <c r="L67" s="86"/>
      <c r="M67" s="86"/>
      <c r="N67" s="86"/>
      <c r="O67" s="86"/>
      <c r="P67" s="62"/>
      <c r="Q67" s="30"/>
      <c r="R67" s="30"/>
      <c r="S67" s="62"/>
      <c r="V67" s="63"/>
      <c r="W67" s="63"/>
      <c r="X67" s="63"/>
      <c r="Y67" s="63"/>
      <c r="Z67" s="63"/>
      <c r="AA67" s="63"/>
      <c r="AB67" s="63"/>
      <c r="AC67" s="63"/>
      <c r="AD67" s="63"/>
      <c r="AE67" s="63"/>
      <c r="AF67" s="63"/>
      <c r="AG67" s="63"/>
      <c r="AH67" s="63"/>
      <c r="AI67" s="63"/>
      <c r="AJ67" s="63"/>
      <c r="AK67" s="63"/>
      <c r="AL67" s="63"/>
      <c r="AM67" s="63"/>
      <c r="AN67" s="63"/>
    </row>
    <row r="68" spans="1:40" ht="15" customHeight="1" thickBot="1" x14ac:dyDescent="0.3">
      <c r="A68" s="219"/>
      <c r="B68" s="119" t="str">
        <f>'Judge Pairings - Shared Judges'!A54</f>
        <v>-</v>
      </c>
      <c r="C68" s="54"/>
      <c r="D68" s="84"/>
      <c r="E68" s="119"/>
      <c r="F68" s="209"/>
      <c r="G68" s="209"/>
      <c r="H68" s="209"/>
      <c r="I68" s="207"/>
      <c r="J68" s="207"/>
      <c r="K68" s="207"/>
      <c r="L68" s="207"/>
      <c r="M68" s="207"/>
      <c r="N68" s="207"/>
      <c r="O68" s="207"/>
      <c r="P68" s="209"/>
      <c r="Q68" s="211"/>
      <c r="R68" s="207"/>
      <c r="S68" s="209"/>
      <c r="V68" s="63"/>
      <c r="W68" s="63"/>
      <c r="X68" s="63"/>
      <c r="Y68" s="63"/>
      <c r="Z68" s="63"/>
      <c r="AA68" s="63"/>
      <c r="AB68" s="63"/>
      <c r="AC68" s="63"/>
      <c r="AD68" s="63"/>
      <c r="AE68" s="63"/>
      <c r="AF68" s="63"/>
      <c r="AG68" s="63"/>
      <c r="AH68" s="63"/>
      <c r="AI68" s="63"/>
      <c r="AJ68" s="63"/>
      <c r="AK68" s="63"/>
      <c r="AL68" s="63"/>
      <c r="AM68" s="63"/>
      <c r="AN68" s="63"/>
    </row>
    <row r="69" spans="1:40" ht="15" customHeight="1" thickBot="1" x14ac:dyDescent="0.3">
      <c r="A69" s="219"/>
      <c r="B69" s="119" t="str">
        <f>'Judge Pairings - Shared Judges'!A55</f>
        <v>-</v>
      </c>
      <c r="C69" s="54"/>
      <c r="D69" s="84"/>
      <c r="E69" s="119"/>
      <c r="F69" s="213"/>
      <c r="G69" s="213"/>
      <c r="H69" s="213"/>
      <c r="I69" s="214"/>
      <c r="J69" s="214"/>
      <c r="K69" s="214"/>
      <c r="L69" s="214"/>
      <c r="M69" s="214"/>
      <c r="N69" s="214"/>
      <c r="O69" s="214"/>
      <c r="P69" s="213"/>
      <c r="Q69" s="216"/>
      <c r="R69" s="214"/>
      <c r="S69" s="213"/>
      <c r="V69" s="63"/>
      <c r="W69" s="63"/>
      <c r="X69" s="63"/>
      <c r="Y69" s="63"/>
      <c r="Z69" s="63"/>
      <c r="AA69" s="63"/>
      <c r="AB69" s="63"/>
      <c r="AC69" s="63"/>
      <c r="AD69" s="63"/>
      <c r="AE69" s="63"/>
      <c r="AF69" s="63"/>
      <c r="AG69" s="63"/>
      <c r="AH69" s="63"/>
      <c r="AI69" s="63"/>
      <c r="AJ69" s="63"/>
      <c r="AK69" s="63"/>
      <c r="AL69" s="63"/>
      <c r="AM69" s="63"/>
      <c r="AN69" s="63"/>
    </row>
    <row r="70" spans="1:40" ht="15" customHeight="1" thickBot="1" x14ac:dyDescent="0.3">
      <c r="A70" s="219"/>
      <c r="B70" s="119" t="str">
        <f>'Judge Pairings - Shared Judges'!A56</f>
        <v>-</v>
      </c>
      <c r="C70" s="54"/>
      <c r="D70" s="84"/>
      <c r="E70" s="119"/>
      <c r="F70" s="213"/>
      <c r="G70" s="213"/>
      <c r="H70" s="213"/>
      <c r="I70" s="208"/>
      <c r="J70" s="208"/>
      <c r="K70" s="208"/>
      <c r="L70" s="208"/>
      <c r="M70" s="208"/>
      <c r="N70" s="208"/>
      <c r="O70" s="208"/>
      <c r="P70" s="210"/>
      <c r="Q70" s="212"/>
      <c r="R70" s="208"/>
      <c r="S70" s="210"/>
      <c r="V70" s="63"/>
      <c r="W70" s="63"/>
      <c r="X70" s="63"/>
      <c r="Y70" s="63"/>
      <c r="Z70" s="63"/>
      <c r="AA70" s="63"/>
      <c r="AB70" s="63"/>
      <c r="AC70" s="63"/>
      <c r="AD70" s="63"/>
      <c r="AE70" s="63"/>
      <c r="AF70" s="63"/>
      <c r="AG70" s="63"/>
      <c r="AH70" s="63"/>
      <c r="AI70" s="63"/>
      <c r="AJ70" s="63"/>
      <c r="AK70" s="63"/>
      <c r="AL70" s="63"/>
      <c r="AM70" s="63"/>
      <c r="AN70" s="63"/>
    </row>
    <row r="71" spans="1:40" ht="15" customHeight="1" thickBot="1" x14ac:dyDescent="0.25">
      <c r="A71" s="219"/>
      <c r="B71" s="85"/>
      <c r="C71" s="85"/>
      <c r="D71" s="30"/>
      <c r="E71" s="215" t="s">
        <v>219</v>
      </c>
      <c r="F71" s="209"/>
      <c r="G71" s="209"/>
      <c r="H71" s="209"/>
      <c r="I71" s="207"/>
      <c r="J71" s="207"/>
      <c r="K71" s="207"/>
      <c r="L71" s="207"/>
      <c r="M71" s="207"/>
      <c r="N71" s="207"/>
      <c r="O71" s="207"/>
      <c r="P71" s="209"/>
      <c r="Q71" s="211"/>
      <c r="R71" s="207"/>
      <c r="S71" s="209"/>
      <c r="V71" s="63"/>
      <c r="W71" s="63"/>
      <c r="X71" s="63"/>
      <c r="Y71" s="63"/>
      <c r="Z71" s="63"/>
      <c r="AA71" s="63"/>
      <c r="AB71" s="63"/>
      <c r="AC71" s="63"/>
      <c r="AD71" s="63"/>
      <c r="AE71" s="63"/>
      <c r="AF71" s="63"/>
      <c r="AG71" s="63"/>
      <c r="AH71" s="63"/>
      <c r="AI71" s="63"/>
      <c r="AJ71" s="63"/>
      <c r="AK71" s="63"/>
      <c r="AL71" s="63"/>
      <c r="AM71" s="63"/>
      <c r="AN71" s="63"/>
    </row>
    <row r="72" spans="1:40" ht="15" customHeight="1" thickBot="1" x14ac:dyDescent="0.25">
      <c r="A72" s="219"/>
      <c r="B72" s="85"/>
      <c r="C72" s="85"/>
      <c r="D72" s="30"/>
      <c r="E72" s="215"/>
      <c r="F72" s="210"/>
      <c r="G72" s="210"/>
      <c r="H72" s="210"/>
      <c r="I72" s="208"/>
      <c r="J72" s="208"/>
      <c r="K72" s="208"/>
      <c r="L72" s="208"/>
      <c r="M72" s="208"/>
      <c r="N72" s="208"/>
      <c r="O72" s="208"/>
      <c r="P72" s="210"/>
      <c r="Q72" s="212"/>
      <c r="R72" s="208"/>
      <c r="S72" s="210"/>
      <c r="V72" s="63"/>
      <c r="W72" s="63"/>
      <c r="X72" s="63"/>
      <c r="Y72" s="63"/>
      <c r="Z72" s="63"/>
      <c r="AA72" s="63"/>
      <c r="AB72" s="63"/>
      <c r="AC72" s="63"/>
      <c r="AD72" s="63"/>
      <c r="AE72" s="63"/>
      <c r="AF72" s="63"/>
      <c r="AG72" s="63"/>
      <c r="AH72" s="63"/>
      <c r="AI72" s="63"/>
      <c r="AJ72" s="63"/>
      <c r="AK72" s="63"/>
      <c r="AL72" s="63"/>
      <c r="AM72" s="63"/>
      <c r="AN72" s="63"/>
    </row>
    <row r="73" spans="1:40" ht="15" customHeight="1" x14ac:dyDescent="0.2">
      <c r="A73" s="219"/>
      <c r="B73" s="85"/>
      <c r="C73" s="85"/>
      <c r="D73" s="30"/>
      <c r="E73" s="30"/>
      <c r="F73" s="62"/>
      <c r="G73" s="62"/>
      <c r="H73" s="62"/>
      <c r="I73" s="86"/>
      <c r="J73" s="86"/>
      <c r="K73" s="86"/>
      <c r="L73" s="86"/>
      <c r="M73" s="86"/>
      <c r="N73" s="86"/>
      <c r="O73" s="86"/>
      <c r="P73" s="62"/>
      <c r="Q73" s="30"/>
      <c r="R73" s="86"/>
      <c r="S73" s="62"/>
      <c r="V73" s="63"/>
      <c r="W73" s="63"/>
      <c r="X73" s="63"/>
      <c r="Y73" s="63"/>
      <c r="Z73" s="63"/>
      <c r="AA73" s="63"/>
      <c r="AB73" s="63"/>
      <c r="AC73" s="63"/>
      <c r="AD73" s="63"/>
      <c r="AE73" s="63"/>
      <c r="AF73" s="63"/>
      <c r="AG73" s="63"/>
      <c r="AH73" s="63"/>
      <c r="AI73" s="63"/>
      <c r="AJ73" s="63"/>
      <c r="AK73" s="63"/>
      <c r="AL73" s="63"/>
      <c r="AM73" s="63"/>
      <c r="AN73" s="63"/>
    </row>
    <row r="74" spans="1:40" ht="15" customHeight="1" thickBot="1" x14ac:dyDescent="0.25">
      <c r="A74" s="219"/>
      <c r="B74" s="85"/>
      <c r="C74" s="85"/>
      <c r="D74" s="30"/>
      <c r="E74" s="68"/>
      <c r="F74" s="62"/>
      <c r="G74" s="62"/>
      <c r="H74" s="62"/>
      <c r="I74" s="86"/>
      <c r="J74" s="86"/>
      <c r="K74" s="86"/>
      <c r="L74" s="86"/>
      <c r="M74" s="86"/>
      <c r="N74" s="86"/>
      <c r="O74" s="86"/>
      <c r="P74" s="62"/>
      <c r="Q74" s="30"/>
      <c r="R74" s="30"/>
      <c r="S74" s="62"/>
      <c r="V74" s="63"/>
      <c r="W74" s="63"/>
      <c r="X74" s="63"/>
      <c r="Y74" s="63"/>
      <c r="Z74" s="63"/>
      <c r="AA74" s="63"/>
      <c r="AB74" s="63"/>
      <c r="AC74" s="63"/>
      <c r="AD74" s="63"/>
      <c r="AE74" s="63"/>
      <c r="AF74" s="63"/>
      <c r="AG74" s="63"/>
      <c r="AH74" s="63"/>
      <c r="AI74" s="63"/>
      <c r="AJ74" s="63"/>
      <c r="AK74" s="63"/>
      <c r="AL74" s="63"/>
      <c r="AM74" s="63"/>
      <c r="AN74" s="63"/>
    </row>
    <row r="75" spans="1:40" ht="24.95" customHeight="1" thickBot="1" x14ac:dyDescent="0.3">
      <c r="A75" s="219"/>
      <c r="B75" s="108"/>
      <c r="C75" s="85"/>
      <c r="D75" s="84"/>
      <c r="E75" s="55" t="s">
        <v>220</v>
      </c>
      <c r="F75" s="221"/>
      <c r="G75" s="221"/>
      <c r="H75" s="224"/>
      <c r="I75" s="227"/>
      <c r="J75" s="239"/>
      <c r="K75" s="242"/>
      <c r="L75" s="242"/>
      <c r="M75" s="242"/>
      <c r="N75" s="242"/>
      <c r="O75" s="239"/>
      <c r="P75" s="221"/>
      <c r="Q75" s="227"/>
      <c r="R75" s="227"/>
      <c r="S75" s="221"/>
      <c r="V75" s="63"/>
      <c r="W75" s="63"/>
      <c r="X75" s="63"/>
      <c r="Y75" s="63"/>
      <c r="Z75" s="63"/>
      <c r="AA75" s="63"/>
      <c r="AB75" s="63"/>
      <c r="AC75" s="63"/>
      <c r="AD75" s="63"/>
      <c r="AE75" s="63"/>
      <c r="AF75" s="63"/>
      <c r="AG75" s="63"/>
      <c r="AH75" s="63"/>
      <c r="AI75" s="63"/>
      <c r="AJ75" s="63"/>
      <c r="AK75" s="63"/>
      <c r="AL75" s="63"/>
      <c r="AM75" s="63"/>
      <c r="AN75" s="63"/>
    </row>
    <row r="76" spans="1:40" ht="24.95" customHeight="1" thickBot="1" x14ac:dyDescent="0.3">
      <c r="A76" s="220"/>
      <c r="B76" s="109"/>
      <c r="C76" s="85"/>
      <c r="D76" s="84"/>
      <c r="E76" s="87" t="s">
        <v>220</v>
      </c>
      <c r="F76" s="222"/>
      <c r="G76" s="222"/>
      <c r="H76" s="225"/>
      <c r="I76" s="228"/>
      <c r="J76" s="240"/>
      <c r="K76" s="243"/>
      <c r="L76" s="243"/>
      <c r="M76" s="243"/>
      <c r="N76" s="243"/>
      <c r="O76" s="240"/>
      <c r="P76" s="222"/>
      <c r="Q76" s="228"/>
      <c r="R76" s="228"/>
      <c r="S76" s="222"/>
      <c r="V76" s="63"/>
      <c r="W76" s="63"/>
      <c r="X76" s="63"/>
      <c r="Y76" s="63"/>
      <c r="Z76" s="63"/>
      <c r="AA76" s="63"/>
      <c r="AB76" s="63"/>
      <c r="AC76" s="63"/>
      <c r="AD76" s="63"/>
      <c r="AE76" s="63"/>
      <c r="AF76" s="63"/>
      <c r="AG76" s="63"/>
      <c r="AH76" s="63"/>
      <c r="AI76" s="63"/>
      <c r="AJ76" s="63"/>
      <c r="AK76" s="63"/>
      <c r="AL76" s="63"/>
      <c r="AM76" s="63"/>
      <c r="AN76" s="63"/>
    </row>
    <row r="77" spans="1:40" ht="15" customHeight="1" thickBot="1" x14ac:dyDescent="0.25">
      <c r="A77" s="88"/>
      <c r="B77" s="85"/>
      <c r="C77" s="85"/>
      <c r="D77" s="30"/>
      <c r="E77" s="68"/>
      <c r="F77" s="223"/>
      <c r="G77" s="223"/>
      <c r="H77" s="226"/>
      <c r="I77" s="229"/>
      <c r="J77" s="241"/>
      <c r="K77" s="244"/>
      <c r="L77" s="244"/>
      <c r="M77" s="244"/>
      <c r="N77" s="244"/>
      <c r="O77" s="241"/>
      <c r="P77" s="223"/>
      <c r="Q77" s="229"/>
      <c r="R77" s="229"/>
      <c r="S77" s="223"/>
      <c r="V77" s="63"/>
      <c r="W77" s="63"/>
      <c r="X77" s="63"/>
      <c r="Y77" s="63"/>
      <c r="Z77" s="63"/>
      <c r="AA77" s="63"/>
      <c r="AB77" s="63"/>
      <c r="AC77" s="63"/>
      <c r="AD77" s="63"/>
      <c r="AE77" s="63"/>
      <c r="AF77" s="63"/>
      <c r="AG77" s="63"/>
      <c r="AH77" s="63"/>
      <c r="AI77" s="63"/>
      <c r="AJ77" s="63"/>
      <c r="AK77" s="63"/>
      <c r="AL77" s="63"/>
      <c r="AM77" s="63"/>
      <c r="AN77" s="63"/>
    </row>
    <row r="78" spans="1:40" ht="15" customHeight="1" x14ac:dyDescent="0.2">
      <c r="A78" s="88"/>
      <c r="B78" s="85"/>
      <c r="C78" s="85"/>
      <c r="D78" s="30"/>
      <c r="E78" s="68"/>
      <c r="F78" s="62"/>
      <c r="G78" s="62"/>
      <c r="H78" s="62"/>
      <c r="I78" s="30"/>
      <c r="J78" s="86"/>
      <c r="K78" s="86"/>
      <c r="L78" s="86"/>
      <c r="M78" s="86"/>
      <c r="N78" s="86"/>
      <c r="O78" s="86"/>
      <c r="P78" s="62"/>
      <c r="Q78" s="30"/>
      <c r="R78" s="30"/>
      <c r="S78" s="62"/>
      <c r="V78" s="63"/>
      <c r="W78" s="63"/>
      <c r="X78" s="63"/>
      <c r="Y78" s="63"/>
      <c r="Z78" s="63"/>
      <c r="AA78" s="63"/>
      <c r="AB78" s="63"/>
      <c r="AC78" s="63"/>
      <c r="AD78" s="63"/>
      <c r="AE78" s="63"/>
      <c r="AF78" s="63"/>
      <c r="AG78" s="63"/>
      <c r="AH78" s="63"/>
      <c r="AI78" s="63"/>
      <c r="AJ78" s="63"/>
      <c r="AK78" s="63"/>
      <c r="AL78" s="63"/>
      <c r="AM78" s="63"/>
      <c r="AN78" s="63"/>
    </row>
    <row r="79" spans="1:40" ht="15" customHeight="1" thickBot="1" x14ac:dyDescent="0.3">
      <c r="D79" s="30"/>
      <c r="F79" s="29"/>
      <c r="G79" s="29"/>
      <c r="H79" s="29"/>
      <c r="I79" s="29"/>
      <c r="J79" s="30"/>
      <c r="K79" s="30"/>
      <c r="L79" s="29"/>
      <c r="M79" s="29"/>
      <c r="N79" s="29"/>
      <c r="O79" s="29"/>
      <c r="P79" s="29"/>
      <c r="Q79" s="54"/>
      <c r="R79" s="29"/>
      <c r="S79" s="29"/>
      <c r="T79" s="29"/>
      <c r="U79" s="29"/>
      <c r="V79" s="63"/>
      <c r="W79" s="63"/>
      <c r="X79" s="63"/>
      <c r="Y79" s="63"/>
      <c r="Z79" s="63"/>
      <c r="AA79" s="63"/>
      <c r="AB79" s="63"/>
      <c r="AC79" s="63"/>
      <c r="AD79" s="63"/>
      <c r="AE79" s="63"/>
      <c r="AF79" s="63"/>
      <c r="AG79" s="63"/>
      <c r="AH79" s="63"/>
      <c r="AI79" s="63"/>
      <c r="AJ79" s="63"/>
      <c r="AK79" s="63"/>
      <c r="AL79" s="63"/>
      <c r="AM79" s="63"/>
      <c r="AN79" s="63"/>
    </row>
    <row r="80" spans="1:40" ht="12.6" customHeight="1" x14ac:dyDescent="0.2">
      <c r="D80" s="233" t="s">
        <v>221</v>
      </c>
      <c r="E80" s="234"/>
      <c r="F80" s="230"/>
      <c r="G80" s="230"/>
      <c r="H80" s="230"/>
      <c r="I80" s="230"/>
      <c r="J80" s="230"/>
      <c r="K80" s="230"/>
      <c r="L80" s="230"/>
      <c r="M80" s="230"/>
      <c r="N80" s="230"/>
      <c r="O80" s="230"/>
      <c r="P80" s="230"/>
      <c r="Q80" s="230"/>
      <c r="R80" s="230"/>
      <c r="S80" s="230"/>
      <c r="T80" s="29"/>
      <c r="U80" s="29"/>
      <c r="V80" s="63"/>
      <c r="W80" s="63"/>
      <c r="X80" s="63"/>
      <c r="Y80" s="63"/>
      <c r="Z80" s="63"/>
      <c r="AA80" s="63"/>
      <c r="AB80" s="63"/>
      <c r="AC80" s="63"/>
      <c r="AD80" s="63"/>
      <c r="AE80" s="63"/>
      <c r="AF80" s="63"/>
      <c r="AG80" s="63"/>
      <c r="AH80" s="63"/>
      <c r="AI80" s="63"/>
      <c r="AJ80" s="63"/>
      <c r="AK80" s="63"/>
      <c r="AL80" s="63"/>
      <c r="AM80" s="63"/>
      <c r="AN80" s="63"/>
    </row>
    <row r="81" spans="1:40" ht="12.6" customHeight="1" x14ac:dyDescent="0.2">
      <c r="D81" s="235"/>
      <c r="E81" s="236"/>
      <c r="F81" s="231"/>
      <c r="G81" s="231"/>
      <c r="H81" s="231"/>
      <c r="I81" s="231"/>
      <c r="J81" s="231"/>
      <c r="K81" s="231"/>
      <c r="L81" s="231"/>
      <c r="M81" s="231"/>
      <c r="N81" s="231"/>
      <c r="O81" s="231"/>
      <c r="P81" s="231"/>
      <c r="Q81" s="231"/>
      <c r="R81" s="231"/>
      <c r="S81" s="231"/>
      <c r="T81" s="29"/>
      <c r="U81" s="29"/>
      <c r="V81" s="63"/>
      <c r="W81" s="63"/>
      <c r="X81" s="63"/>
      <c r="Y81" s="63"/>
      <c r="Z81" s="63"/>
      <c r="AA81" s="63"/>
      <c r="AB81" s="63"/>
      <c r="AC81" s="63"/>
      <c r="AD81" s="63"/>
      <c r="AE81" s="63"/>
      <c r="AF81" s="63"/>
      <c r="AG81" s="63"/>
      <c r="AH81" s="63"/>
      <c r="AI81" s="63"/>
      <c r="AJ81" s="63"/>
      <c r="AK81" s="63"/>
      <c r="AL81" s="63"/>
      <c r="AM81" s="63"/>
      <c r="AN81" s="63"/>
    </row>
    <row r="82" spans="1:40" ht="14.45" customHeight="1" thickBot="1" x14ac:dyDescent="0.25">
      <c r="A82" s="88"/>
      <c r="B82" s="88"/>
      <c r="C82" s="88"/>
      <c r="D82" s="237"/>
      <c r="E82" s="238"/>
      <c r="F82" s="232"/>
      <c r="G82" s="232"/>
      <c r="H82" s="232"/>
      <c r="I82" s="232"/>
      <c r="J82" s="232"/>
      <c r="K82" s="232"/>
      <c r="L82" s="232"/>
      <c r="M82" s="232"/>
      <c r="N82" s="232"/>
      <c r="O82" s="232"/>
      <c r="P82" s="232"/>
      <c r="Q82" s="232"/>
      <c r="R82" s="232"/>
      <c r="S82" s="232"/>
      <c r="T82" s="29"/>
      <c r="U82" s="29"/>
      <c r="V82" s="63"/>
      <c r="W82" s="63"/>
      <c r="X82" s="63"/>
      <c r="Y82" s="63"/>
      <c r="Z82" s="63"/>
      <c r="AA82" s="63"/>
      <c r="AB82" s="63"/>
      <c r="AC82" s="63"/>
      <c r="AD82" s="63"/>
      <c r="AE82" s="63"/>
      <c r="AF82" s="63"/>
      <c r="AG82" s="63"/>
      <c r="AH82" s="63"/>
      <c r="AI82" s="63"/>
      <c r="AJ82" s="63"/>
      <c r="AK82" s="63"/>
      <c r="AL82" s="63"/>
      <c r="AM82" s="63"/>
      <c r="AN82" s="63"/>
    </row>
    <row r="83" spans="1:40" ht="28.5" customHeight="1" x14ac:dyDescent="0.2">
      <c r="A83" s="88"/>
      <c r="B83" s="88"/>
      <c r="C83" s="88"/>
      <c r="D83" s="86"/>
      <c r="E83" s="86"/>
      <c r="F83" s="29"/>
      <c r="G83" s="29"/>
      <c r="H83" s="29"/>
      <c r="I83" s="65"/>
      <c r="J83" s="59"/>
      <c r="K83" s="59"/>
      <c r="L83" s="59"/>
      <c r="M83" s="59"/>
      <c r="N83" s="59"/>
      <c r="O83" s="59"/>
      <c r="P83" s="29"/>
      <c r="Q83" s="29"/>
      <c r="R83" s="86"/>
      <c r="S83" s="29"/>
      <c r="T83" s="29"/>
      <c r="U83" s="29"/>
      <c r="V83" s="63"/>
      <c r="W83" s="63"/>
      <c r="X83" s="63"/>
      <c r="Y83" s="63"/>
      <c r="Z83" s="63"/>
      <c r="AA83" s="63"/>
      <c r="AB83" s="63"/>
      <c r="AC83" s="63"/>
      <c r="AD83" s="63"/>
      <c r="AE83" s="63"/>
      <c r="AF83" s="63"/>
      <c r="AG83" s="63"/>
      <c r="AH83" s="63"/>
      <c r="AI83" s="63"/>
      <c r="AJ83" s="63"/>
      <c r="AK83" s="63"/>
      <c r="AL83" s="63"/>
      <c r="AM83" s="63"/>
      <c r="AN83" s="63"/>
    </row>
    <row r="84" spans="1:40" ht="15" customHeight="1" x14ac:dyDescent="0.2">
      <c r="A84" s="85"/>
      <c r="B84" s="85"/>
      <c r="C84" s="85"/>
      <c r="D84" s="30"/>
      <c r="E84" s="68"/>
      <c r="F84" s="86"/>
      <c r="G84" s="86"/>
      <c r="H84" s="86"/>
      <c r="I84" s="86"/>
      <c r="J84" s="62"/>
      <c r="K84" s="62"/>
      <c r="L84" s="62"/>
      <c r="M84" s="62"/>
      <c r="N84" s="62"/>
      <c r="O84" s="62"/>
      <c r="P84" s="86"/>
      <c r="Q84" s="86"/>
      <c r="R84" s="30"/>
      <c r="S84" s="86"/>
      <c r="T84" s="29"/>
      <c r="U84" s="29"/>
    </row>
    <row r="85" spans="1:40" ht="15" customHeight="1" x14ac:dyDescent="0.2">
      <c r="D85" s="85"/>
      <c r="F85" s="66"/>
      <c r="G85" s="66"/>
      <c r="H85" s="66"/>
      <c r="I85" s="66"/>
      <c r="P85" s="66"/>
      <c r="Q85" s="66"/>
      <c r="R85" s="66"/>
      <c r="S85" s="66"/>
      <c r="T85" s="29"/>
      <c r="U85" s="29"/>
    </row>
    <row r="86" spans="1:40" ht="15.75" x14ac:dyDescent="0.25">
      <c r="B86"/>
      <c r="C86"/>
      <c r="D86"/>
      <c r="E86"/>
      <c r="F86"/>
      <c r="T86" s="29"/>
      <c r="U86" s="29"/>
    </row>
    <row r="87" spans="1:40" ht="15.75" x14ac:dyDescent="0.25">
      <c r="B87"/>
      <c r="C87"/>
      <c r="D87"/>
      <c r="E87"/>
      <c r="F87"/>
      <c r="T87" s="29"/>
      <c r="U87" s="29"/>
    </row>
    <row r="88" spans="1:40" ht="15.75" x14ac:dyDescent="0.25">
      <c r="B88"/>
      <c r="C88"/>
      <c r="D88"/>
      <c r="E88"/>
      <c r="F88"/>
      <c r="T88" s="29"/>
      <c r="U88" s="29"/>
    </row>
    <row r="89" spans="1:40" x14ac:dyDescent="0.2">
      <c r="F89" s="29"/>
      <c r="G89" s="29"/>
      <c r="H89" s="29"/>
      <c r="I89" s="29"/>
      <c r="P89" s="29"/>
      <c r="Q89" s="29"/>
      <c r="R89" s="29"/>
      <c r="S89" s="29"/>
      <c r="T89" s="29"/>
      <c r="U89" s="29"/>
    </row>
    <row r="90" spans="1:40" x14ac:dyDescent="0.2">
      <c r="P90" s="29"/>
      <c r="Q90" s="29"/>
      <c r="R90" s="29"/>
      <c r="S90" s="29"/>
      <c r="T90" s="29"/>
      <c r="U90" s="29"/>
    </row>
    <row r="91" spans="1:40" x14ac:dyDescent="0.2">
      <c r="P91" s="29"/>
      <c r="Q91" s="29"/>
      <c r="R91" s="29"/>
      <c r="S91" s="29"/>
      <c r="T91" s="29"/>
      <c r="U91" s="29"/>
    </row>
    <row r="92" spans="1:40" ht="20.25" x14ac:dyDescent="0.3">
      <c r="E92" s="54"/>
      <c r="F92" s="64"/>
      <c r="G92" s="64"/>
    </row>
    <row r="93" spans="1:40" ht="20.25" x14ac:dyDescent="0.3">
      <c r="E93" s="54"/>
      <c r="F93" s="64"/>
      <c r="G93" s="64"/>
    </row>
    <row r="94" spans="1:40" ht="20.25" x14ac:dyDescent="0.3">
      <c r="E94" s="54"/>
      <c r="F94" s="64"/>
      <c r="G94" s="64"/>
    </row>
  </sheetData>
  <mergeCells count="321">
    <mergeCell ref="R80:R82"/>
    <mergeCell ref="S75:S77"/>
    <mergeCell ref="D80:E82"/>
    <mergeCell ref="J80:J82"/>
    <mergeCell ref="K80:K82"/>
    <mergeCell ref="L80:L82"/>
    <mergeCell ref="M80:M82"/>
    <mergeCell ref="N80:N82"/>
    <mergeCell ref="O80:O82"/>
    <mergeCell ref="J75:J77"/>
    <mergeCell ref="K75:K77"/>
    <mergeCell ref="L75:L77"/>
    <mergeCell ref="M75:M77"/>
    <mergeCell ref="N75:N77"/>
    <mergeCell ref="O75:O77"/>
    <mergeCell ref="P75:P77"/>
    <mergeCell ref="Q75:Q77"/>
    <mergeCell ref="R75:R77"/>
    <mergeCell ref="S80:S82"/>
    <mergeCell ref="F80:F82"/>
    <mergeCell ref="G80:G82"/>
    <mergeCell ref="H80:H82"/>
    <mergeCell ref="I80:I82"/>
    <mergeCell ref="P80:P82"/>
    <mergeCell ref="Q80:Q82"/>
    <mergeCell ref="M19:M21"/>
    <mergeCell ref="N19:N21"/>
    <mergeCell ref="O19:O21"/>
    <mergeCell ref="Q19:Q21"/>
    <mergeCell ref="R19:R21"/>
    <mergeCell ref="S19:S21"/>
    <mergeCell ref="I29:I30"/>
    <mergeCell ref="J29:J30"/>
    <mergeCell ref="K29:K30"/>
    <mergeCell ref="L29:L30"/>
    <mergeCell ref="M29:M30"/>
    <mergeCell ref="N29:N30"/>
    <mergeCell ref="O29:O30"/>
    <mergeCell ref="Q29:Q30"/>
    <mergeCell ref="L26:L28"/>
    <mergeCell ref="M26:M28"/>
    <mergeCell ref="N26:N28"/>
    <mergeCell ref="O26:O28"/>
    <mergeCell ref="Q26:Q28"/>
    <mergeCell ref="I26:I28"/>
    <mergeCell ref="J26:J28"/>
    <mergeCell ref="K26:K28"/>
    <mergeCell ref="R29:R30"/>
    <mergeCell ref="J19:J21"/>
    <mergeCell ref="K19:K21"/>
    <mergeCell ref="L19:L21"/>
    <mergeCell ref="O33:O35"/>
    <mergeCell ref="J5:J7"/>
    <mergeCell ref="K5:K7"/>
    <mergeCell ref="L5:L7"/>
    <mergeCell ref="M5:M7"/>
    <mergeCell ref="N5:N7"/>
    <mergeCell ref="J15:J16"/>
    <mergeCell ref="K15:K16"/>
    <mergeCell ref="L15:L16"/>
    <mergeCell ref="M15:M16"/>
    <mergeCell ref="N15:N16"/>
    <mergeCell ref="J12:J14"/>
    <mergeCell ref="K12:K14"/>
    <mergeCell ref="L12:L14"/>
    <mergeCell ref="M12:M14"/>
    <mergeCell ref="N12:N14"/>
    <mergeCell ref="O5:O7"/>
    <mergeCell ref="J22:J23"/>
    <mergeCell ref="K22:K23"/>
    <mergeCell ref="L22:L23"/>
    <mergeCell ref="M22:M23"/>
    <mergeCell ref="A5:A76"/>
    <mergeCell ref="I5:I7"/>
    <mergeCell ref="I12:I14"/>
    <mergeCell ref="I19:I21"/>
    <mergeCell ref="F75:F77"/>
    <mergeCell ref="G75:G77"/>
    <mergeCell ref="H75:H77"/>
    <mergeCell ref="I75:I77"/>
    <mergeCell ref="I47:I49"/>
    <mergeCell ref="I22:I23"/>
    <mergeCell ref="G19:G21"/>
    <mergeCell ref="H19:H21"/>
    <mergeCell ref="G12:G14"/>
    <mergeCell ref="H12:H14"/>
    <mergeCell ref="E8:E9"/>
    <mergeCell ref="E15:E16"/>
    <mergeCell ref="E22:E23"/>
    <mergeCell ref="E29:E30"/>
    <mergeCell ref="E36:E37"/>
    <mergeCell ref="E43:E44"/>
    <mergeCell ref="E50:E51"/>
    <mergeCell ref="E64:E65"/>
    <mergeCell ref="F19:F21"/>
    <mergeCell ref="G5:G7"/>
    <mergeCell ref="Q47:Q49"/>
    <mergeCell ref="R47:R49"/>
    <mergeCell ref="B2:E2"/>
    <mergeCell ref="O12:O14"/>
    <mergeCell ref="O15:O16"/>
    <mergeCell ref="I15:I16"/>
    <mergeCell ref="Q33:Q35"/>
    <mergeCell ref="R33:R35"/>
    <mergeCell ref="I36:I37"/>
    <mergeCell ref="J36:J37"/>
    <mergeCell ref="K36:K37"/>
    <mergeCell ref="L36:L37"/>
    <mergeCell ref="M36:M37"/>
    <mergeCell ref="N36:N37"/>
    <mergeCell ref="O36:O37"/>
    <mergeCell ref="Q36:Q37"/>
    <mergeCell ref="R36:R37"/>
    <mergeCell ref="I33:I35"/>
    <mergeCell ref="J33:J35"/>
    <mergeCell ref="K33:K35"/>
    <mergeCell ref="L33:L35"/>
    <mergeCell ref="M33:M35"/>
    <mergeCell ref="N33:N35"/>
    <mergeCell ref="H5:H7"/>
    <mergeCell ref="P19:P21"/>
    <mergeCell ref="R61:R63"/>
    <mergeCell ref="I64:I65"/>
    <mergeCell ref="J64:J65"/>
    <mergeCell ref="K64:K65"/>
    <mergeCell ref="L64:L65"/>
    <mergeCell ref="M64:M65"/>
    <mergeCell ref="N64:N65"/>
    <mergeCell ref="O64:O65"/>
    <mergeCell ref="Q64:Q65"/>
    <mergeCell ref="R64:R65"/>
    <mergeCell ref="I61:I63"/>
    <mergeCell ref="J61:J63"/>
    <mergeCell ref="K61:K63"/>
    <mergeCell ref="L61:L63"/>
    <mergeCell ref="M61:M63"/>
    <mergeCell ref="N61:N63"/>
    <mergeCell ref="O61:O63"/>
    <mergeCell ref="Q61:Q63"/>
    <mergeCell ref="I50:I51"/>
    <mergeCell ref="J50:J51"/>
    <mergeCell ref="K50:K51"/>
    <mergeCell ref="R50:R51"/>
    <mergeCell ref="J47:J49"/>
    <mergeCell ref="P12:P14"/>
    <mergeCell ref="S12:S14"/>
    <mergeCell ref="F15:F16"/>
    <mergeCell ref="G15:G16"/>
    <mergeCell ref="H15:H16"/>
    <mergeCell ref="P15:P16"/>
    <mergeCell ref="S15:S16"/>
    <mergeCell ref="Q12:Q14"/>
    <mergeCell ref="R12:R14"/>
    <mergeCell ref="F12:F14"/>
    <mergeCell ref="Q15:Q16"/>
    <mergeCell ref="R15:R16"/>
    <mergeCell ref="H8:H9"/>
    <mergeCell ref="G8:G9"/>
    <mergeCell ref="F8:F9"/>
    <mergeCell ref="F5:F7"/>
    <mergeCell ref="P5:P7"/>
    <mergeCell ref="S5:S7"/>
    <mergeCell ref="P8:P9"/>
    <mergeCell ref="S8:S9"/>
    <mergeCell ref="O8:O9"/>
    <mergeCell ref="N8:N9"/>
    <mergeCell ref="M8:M9"/>
    <mergeCell ref="L8:L9"/>
    <mergeCell ref="K8:K9"/>
    <mergeCell ref="J8:J9"/>
    <mergeCell ref="I8:I9"/>
    <mergeCell ref="Q5:Q7"/>
    <mergeCell ref="R5:R7"/>
    <mergeCell ref="Q8:Q9"/>
    <mergeCell ref="R8:R9"/>
    <mergeCell ref="F22:F23"/>
    <mergeCell ref="G22:G23"/>
    <mergeCell ref="H22:H23"/>
    <mergeCell ref="P22:P23"/>
    <mergeCell ref="S22:S23"/>
    <mergeCell ref="F26:F28"/>
    <mergeCell ref="G26:G28"/>
    <mergeCell ref="H26:H28"/>
    <mergeCell ref="P26:P28"/>
    <mergeCell ref="S26:S28"/>
    <mergeCell ref="R26:R28"/>
    <mergeCell ref="N22:N23"/>
    <mergeCell ref="O22:O23"/>
    <mergeCell ref="Q22:Q23"/>
    <mergeCell ref="R22:R23"/>
    <mergeCell ref="F29:F30"/>
    <mergeCell ref="G29:G30"/>
    <mergeCell ref="H29:H30"/>
    <mergeCell ref="P29:P30"/>
    <mergeCell ref="S29:S30"/>
    <mergeCell ref="F33:F35"/>
    <mergeCell ref="G33:G35"/>
    <mergeCell ref="H33:H35"/>
    <mergeCell ref="P33:P35"/>
    <mergeCell ref="S33:S35"/>
    <mergeCell ref="F36:F37"/>
    <mergeCell ref="G36:G37"/>
    <mergeCell ref="H36:H37"/>
    <mergeCell ref="P36:P37"/>
    <mergeCell ref="S36:S37"/>
    <mergeCell ref="F40:F42"/>
    <mergeCell ref="G40:G42"/>
    <mergeCell ref="H40:H42"/>
    <mergeCell ref="P40:P42"/>
    <mergeCell ref="S40:S42"/>
    <mergeCell ref="I40:I42"/>
    <mergeCell ref="J40:J42"/>
    <mergeCell ref="K40:K42"/>
    <mergeCell ref="L40:L42"/>
    <mergeCell ref="M40:M42"/>
    <mergeCell ref="N40:N42"/>
    <mergeCell ref="O40:O42"/>
    <mergeCell ref="Q40:Q42"/>
    <mergeCell ref="R40:R42"/>
    <mergeCell ref="F43:F44"/>
    <mergeCell ref="G43:G44"/>
    <mergeCell ref="H43:H44"/>
    <mergeCell ref="P43:P44"/>
    <mergeCell ref="S43:S44"/>
    <mergeCell ref="F47:F49"/>
    <mergeCell ref="G47:G49"/>
    <mergeCell ref="H47:H49"/>
    <mergeCell ref="P47:P49"/>
    <mergeCell ref="S47:S49"/>
    <mergeCell ref="I43:I44"/>
    <mergeCell ref="J43:J44"/>
    <mergeCell ref="K43:K44"/>
    <mergeCell ref="L43:L44"/>
    <mergeCell ref="M43:M44"/>
    <mergeCell ref="N43:N44"/>
    <mergeCell ref="O43:O44"/>
    <mergeCell ref="Q43:Q44"/>
    <mergeCell ref="R43:R44"/>
    <mergeCell ref="K47:K49"/>
    <mergeCell ref="L47:L49"/>
    <mergeCell ref="M47:M49"/>
    <mergeCell ref="N47:N49"/>
    <mergeCell ref="O47:O49"/>
    <mergeCell ref="F50:F51"/>
    <mergeCell ref="G50:G51"/>
    <mergeCell ref="H50:H51"/>
    <mergeCell ref="P50:P51"/>
    <mergeCell ref="S50:S51"/>
    <mergeCell ref="F54:F56"/>
    <mergeCell ref="G54:G56"/>
    <mergeCell ref="H54:H56"/>
    <mergeCell ref="I54:I56"/>
    <mergeCell ref="J54:J56"/>
    <mergeCell ref="K54:K56"/>
    <mergeCell ref="L54:L56"/>
    <mergeCell ref="M54:M56"/>
    <mergeCell ref="N54:N56"/>
    <mergeCell ref="O54:O56"/>
    <mergeCell ref="P54:P56"/>
    <mergeCell ref="Q54:Q56"/>
    <mergeCell ref="R54:R56"/>
    <mergeCell ref="S54:S56"/>
    <mergeCell ref="L50:L51"/>
    <mergeCell ref="M50:M51"/>
    <mergeCell ref="N50:N51"/>
    <mergeCell ref="O50:O51"/>
    <mergeCell ref="Q50:Q51"/>
    <mergeCell ref="E57:E58"/>
    <mergeCell ref="F57:F58"/>
    <mergeCell ref="G57:G58"/>
    <mergeCell ref="H57:H58"/>
    <mergeCell ref="I57:I58"/>
    <mergeCell ref="J57:J58"/>
    <mergeCell ref="K57:K58"/>
    <mergeCell ref="L57:L58"/>
    <mergeCell ref="M57:M58"/>
    <mergeCell ref="F64:F65"/>
    <mergeCell ref="G64:G65"/>
    <mergeCell ref="H64:H65"/>
    <mergeCell ref="P64:P65"/>
    <mergeCell ref="S64:S65"/>
    <mergeCell ref="N57:N58"/>
    <mergeCell ref="O57:O58"/>
    <mergeCell ref="P57:P58"/>
    <mergeCell ref="Q57:Q58"/>
    <mergeCell ref="R57:R58"/>
    <mergeCell ref="S57:S58"/>
    <mergeCell ref="F61:F63"/>
    <mergeCell ref="G61:G63"/>
    <mergeCell ref="H61:H63"/>
    <mergeCell ref="P61:P63"/>
    <mergeCell ref="S61:S63"/>
    <mergeCell ref="E71:E72"/>
    <mergeCell ref="F71:F72"/>
    <mergeCell ref="G71:G72"/>
    <mergeCell ref="H71:H72"/>
    <mergeCell ref="I71:I72"/>
    <mergeCell ref="J71:J72"/>
    <mergeCell ref="K71:K72"/>
    <mergeCell ref="L71:L72"/>
    <mergeCell ref="M71:M72"/>
    <mergeCell ref="N71:N72"/>
    <mergeCell ref="O71:O72"/>
    <mergeCell ref="P71:P72"/>
    <mergeCell ref="Q71:Q72"/>
    <mergeCell ref="R71:R72"/>
    <mergeCell ref="S71:S72"/>
    <mergeCell ref="F68:F70"/>
    <mergeCell ref="G68:G70"/>
    <mergeCell ref="H68:H70"/>
    <mergeCell ref="I68:I70"/>
    <mergeCell ref="J68:J70"/>
    <mergeCell ref="K68:K70"/>
    <mergeCell ref="L68:L70"/>
    <mergeCell ref="M68:M70"/>
    <mergeCell ref="N68:N70"/>
    <mergeCell ref="O68:O70"/>
    <mergeCell ref="P68:P70"/>
    <mergeCell ref="Q68:Q70"/>
    <mergeCell ref="R68:R70"/>
    <mergeCell ref="S68:S7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C82B7-0564-4371-B3CE-D0779835342E}">
  <sheetPr>
    <tabColor rgb="FFF4B084"/>
  </sheetPr>
  <dimension ref="B1:H44"/>
  <sheetViews>
    <sheetView workbookViewId="0"/>
  </sheetViews>
  <sheetFormatPr defaultRowHeight="15" x14ac:dyDescent="0.2"/>
  <cols>
    <col min="1" max="1" width="9.140625" style="29"/>
    <col min="2" max="2" width="29.5703125" style="30" customWidth="1"/>
    <col min="3" max="7" width="9.140625" style="29"/>
    <col min="8" max="8" width="13.7109375" style="29" customWidth="1"/>
    <col min="9" max="16384" width="9.140625" style="29"/>
  </cols>
  <sheetData>
    <row r="1" spans="2:8" ht="15.75" thickBot="1" x14ac:dyDescent="0.25"/>
    <row r="2" spans="2:8" s="92" customFormat="1" ht="69" customHeight="1" thickBot="1" x14ac:dyDescent="0.3">
      <c r="B2" s="245" t="s">
        <v>222</v>
      </c>
      <c r="C2" s="246"/>
      <c r="D2" s="246"/>
      <c r="E2" s="246"/>
      <c r="F2" s="246"/>
      <c r="G2" s="246"/>
      <c r="H2" s="247"/>
    </row>
    <row r="3" spans="2:8" s="92" customFormat="1" ht="26.25" customHeight="1" x14ac:dyDescent="0.25">
      <c r="B3" s="122"/>
      <c r="C3" s="122"/>
      <c r="D3" s="122"/>
      <c r="E3" s="122"/>
      <c r="F3" s="122"/>
      <c r="G3" s="122"/>
      <c r="H3" s="122"/>
    </row>
    <row r="4" spans="2:8" ht="31.5" x14ac:dyDescent="0.2">
      <c r="B4" s="123" t="s">
        <v>223</v>
      </c>
    </row>
    <row r="5" spans="2:8" x14ac:dyDescent="0.2">
      <c r="B5" s="30" cm="1">
        <f t="array" ref="B5:B44">_xlfn._xlws.FILTER('Team List'!B6:B81,('Team List'!B6:B81&lt;&gt;"")*(COUNTIF('Shared Judge Teams Short List'!F5:S74,'Team List'!B6:B81)=0),"All Teams Re-Interviewed")</f>
        <v>858</v>
      </c>
    </row>
    <row r="6" spans="2:8" x14ac:dyDescent="0.2">
      <c r="B6" s="30">
        <v>904</v>
      </c>
    </row>
    <row r="7" spans="2:8" x14ac:dyDescent="0.2">
      <c r="B7" s="30">
        <v>1023</v>
      </c>
    </row>
    <row r="8" spans="2:8" x14ac:dyDescent="0.2">
      <c r="B8" s="30">
        <v>2075</v>
      </c>
    </row>
    <row r="9" spans="2:8" x14ac:dyDescent="0.2">
      <c r="B9" s="30">
        <v>2771</v>
      </c>
    </row>
    <row r="10" spans="2:8" x14ac:dyDescent="0.2">
      <c r="B10" s="30">
        <v>3234</v>
      </c>
    </row>
    <row r="11" spans="2:8" x14ac:dyDescent="0.2">
      <c r="B11" s="30">
        <v>3620</v>
      </c>
    </row>
    <row r="12" spans="2:8" x14ac:dyDescent="0.2">
      <c r="B12" s="30">
        <v>3875</v>
      </c>
    </row>
    <row r="13" spans="2:8" x14ac:dyDescent="0.2">
      <c r="B13" s="30">
        <v>4325</v>
      </c>
    </row>
    <row r="14" spans="2:8" x14ac:dyDescent="0.2">
      <c r="B14" s="30">
        <v>4967</v>
      </c>
    </row>
    <row r="15" spans="2:8" x14ac:dyDescent="0.2">
      <c r="B15" s="30">
        <v>5166</v>
      </c>
    </row>
    <row r="16" spans="2:8" x14ac:dyDescent="0.2">
      <c r="B16" s="30">
        <v>5256</v>
      </c>
    </row>
    <row r="17" spans="2:2" x14ac:dyDescent="0.2">
      <c r="B17" s="30">
        <v>5501</v>
      </c>
    </row>
    <row r="18" spans="2:2" x14ac:dyDescent="0.2">
      <c r="B18" s="30">
        <v>5980</v>
      </c>
    </row>
    <row r="19" spans="2:2" x14ac:dyDescent="0.2">
      <c r="B19" s="30">
        <v>6081</v>
      </c>
    </row>
    <row r="20" spans="2:2" x14ac:dyDescent="0.2">
      <c r="B20" s="30">
        <v>7220</v>
      </c>
    </row>
    <row r="21" spans="2:2" x14ac:dyDescent="0.2">
      <c r="B21" s="30">
        <v>7221</v>
      </c>
    </row>
    <row r="22" spans="2:2" x14ac:dyDescent="0.2">
      <c r="B22" s="30">
        <v>7256</v>
      </c>
    </row>
    <row r="23" spans="2:2" x14ac:dyDescent="0.2">
      <c r="B23" s="30">
        <v>7289</v>
      </c>
    </row>
    <row r="24" spans="2:2" x14ac:dyDescent="0.2">
      <c r="B24" s="30">
        <v>7656</v>
      </c>
    </row>
    <row r="25" spans="2:2" x14ac:dyDescent="0.2">
      <c r="B25" s="30">
        <v>7658</v>
      </c>
    </row>
    <row r="26" spans="2:2" x14ac:dyDescent="0.2">
      <c r="B26" s="30">
        <v>7808</v>
      </c>
    </row>
    <row r="27" spans="2:2" x14ac:dyDescent="0.2">
      <c r="B27" s="30">
        <v>7809</v>
      </c>
    </row>
    <row r="28" spans="2:2" x14ac:dyDescent="0.2">
      <c r="B28" s="30">
        <v>7818</v>
      </c>
    </row>
    <row r="29" spans="2:2" x14ac:dyDescent="0.2">
      <c r="B29" s="30">
        <v>8285</v>
      </c>
    </row>
    <row r="30" spans="2:2" x14ac:dyDescent="0.2">
      <c r="B30" s="30">
        <v>8423</v>
      </c>
    </row>
    <row r="31" spans="2:2" x14ac:dyDescent="0.2">
      <c r="B31" s="30">
        <v>8767</v>
      </c>
    </row>
    <row r="32" spans="2:2" x14ac:dyDescent="0.2">
      <c r="B32" s="30">
        <v>9206</v>
      </c>
    </row>
    <row r="33" spans="2:2" x14ac:dyDescent="0.2">
      <c r="B33" s="30">
        <v>9208</v>
      </c>
    </row>
    <row r="34" spans="2:2" x14ac:dyDescent="0.2">
      <c r="B34" s="30">
        <v>9549</v>
      </c>
    </row>
    <row r="35" spans="2:2" x14ac:dyDescent="0.2">
      <c r="B35" s="30">
        <v>9566</v>
      </c>
    </row>
    <row r="36" spans="2:2" x14ac:dyDescent="0.2">
      <c r="B36" s="30">
        <v>9638</v>
      </c>
    </row>
    <row r="37" spans="2:2" x14ac:dyDescent="0.2">
      <c r="B37" s="30">
        <v>9671</v>
      </c>
    </row>
    <row r="38" spans="2:2" x14ac:dyDescent="0.2">
      <c r="B38" s="30">
        <v>9685</v>
      </c>
    </row>
    <row r="39" spans="2:2" x14ac:dyDescent="0.2">
      <c r="B39" s="30">
        <v>9756</v>
      </c>
    </row>
    <row r="40" spans="2:2" x14ac:dyDescent="0.2">
      <c r="B40" s="30">
        <v>10181</v>
      </c>
    </row>
    <row r="41" spans="2:2" x14ac:dyDescent="0.2">
      <c r="B41" s="30">
        <v>10633</v>
      </c>
    </row>
    <row r="42" spans="2:2" x14ac:dyDescent="0.2">
      <c r="B42" s="30">
        <v>10642</v>
      </c>
    </row>
    <row r="43" spans="2:2" x14ac:dyDescent="0.2">
      <c r="B43" s="30">
        <v>10664</v>
      </c>
    </row>
    <row r="44" spans="2:2" x14ac:dyDescent="0.2">
      <c r="B44" s="30">
        <v>11399</v>
      </c>
    </row>
  </sheetData>
  <mergeCells count="1">
    <mergeCell ref="B2:H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CAE68-C66A-4063-BB1B-24CC324F74DC}">
  <sheetPr>
    <tabColor theme="5" tint="0.39997558519241921"/>
  </sheetPr>
  <dimension ref="A1:AO102"/>
  <sheetViews>
    <sheetView zoomScale="70" zoomScaleNormal="70" workbookViewId="0">
      <selection activeCell="J6" sqref="J6:J9"/>
    </sheetView>
  </sheetViews>
  <sheetFormatPr defaultRowHeight="15" x14ac:dyDescent="0.25"/>
  <cols>
    <col min="2" max="2" width="21.7109375" customWidth="1"/>
    <col min="3" max="3" width="2.5703125" customWidth="1"/>
    <col min="5" max="5" width="22.7109375" customWidth="1"/>
    <col min="6" max="19" width="13.7109375" customWidth="1"/>
  </cols>
  <sheetData>
    <row r="1" spans="1:24" ht="35.450000000000003" customHeight="1" x14ac:dyDescent="0.25"/>
    <row r="2" spans="1:24" ht="15.75" thickBot="1" x14ac:dyDescent="0.3">
      <c r="B2" s="289"/>
      <c r="C2" s="289"/>
      <c r="D2" s="289"/>
      <c r="E2" s="289"/>
    </row>
    <row r="3" spans="1:24" ht="30.75" thickBot="1" x14ac:dyDescent="0.3">
      <c r="B3" s="289"/>
      <c r="C3" s="289"/>
      <c r="D3" s="289"/>
      <c r="E3" s="289"/>
      <c r="F3" s="28" t="s">
        <v>206</v>
      </c>
      <c r="G3" s="28" t="s">
        <v>206</v>
      </c>
      <c r="H3" s="28" t="s">
        <v>206</v>
      </c>
      <c r="I3" s="124" t="s">
        <v>224</v>
      </c>
      <c r="J3" s="28" t="s">
        <v>207</v>
      </c>
      <c r="K3" s="52" t="s">
        <v>207</v>
      </c>
      <c r="L3" s="28" t="s">
        <v>207</v>
      </c>
      <c r="M3" s="52" t="s">
        <v>207</v>
      </c>
      <c r="N3" s="28" t="s">
        <v>207</v>
      </c>
      <c r="O3" s="28" t="s">
        <v>207</v>
      </c>
      <c r="P3" s="52" t="s">
        <v>206</v>
      </c>
      <c r="Q3" s="52" t="s">
        <v>206</v>
      </c>
      <c r="R3" s="124" t="s">
        <v>224</v>
      </c>
      <c r="S3" s="28" t="s">
        <v>206</v>
      </c>
    </row>
    <row r="4" spans="1:24" ht="36.75" customHeight="1" thickBot="1" x14ac:dyDescent="0.3">
      <c r="F4" s="47" t="s">
        <v>208</v>
      </c>
      <c r="G4" s="38" t="s">
        <v>208</v>
      </c>
      <c r="H4" s="38" t="s">
        <v>208</v>
      </c>
      <c r="I4" s="38" t="s">
        <v>209</v>
      </c>
      <c r="J4" s="38" t="s">
        <v>210</v>
      </c>
      <c r="K4" s="38" t="s">
        <v>210</v>
      </c>
      <c r="L4" s="38" t="s">
        <v>210</v>
      </c>
      <c r="M4" s="38" t="s">
        <v>210</v>
      </c>
      <c r="N4" s="38" t="s">
        <v>210</v>
      </c>
      <c r="O4" s="38" t="s">
        <v>210</v>
      </c>
      <c r="P4" s="38" t="s">
        <v>208</v>
      </c>
      <c r="Q4" s="38" t="s">
        <v>225</v>
      </c>
      <c r="R4" s="38" t="s">
        <v>225</v>
      </c>
      <c r="S4" s="38" t="s">
        <v>208</v>
      </c>
    </row>
    <row r="5" spans="1:24" ht="56.25" thickBot="1" x14ac:dyDescent="0.3">
      <c r="B5" s="13" t="s">
        <v>211</v>
      </c>
      <c r="C5" s="17"/>
      <c r="D5" s="14" t="s">
        <v>212</v>
      </c>
      <c r="E5" s="12" t="s">
        <v>213</v>
      </c>
      <c r="F5" s="2" t="s">
        <v>226</v>
      </c>
      <c r="G5" s="2" t="s">
        <v>149</v>
      </c>
      <c r="H5" s="2" t="s">
        <v>157</v>
      </c>
      <c r="I5" s="2" t="s">
        <v>214</v>
      </c>
      <c r="J5" s="11" t="s">
        <v>227</v>
      </c>
      <c r="K5" s="11" t="s">
        <v>215</v>
      </c>
      <c r="L5" s="11" t="s">
        <v>158</v>
      </c>
      <c r="M5" s="11" t="s">
        <v>216</v>
      </c>
      <c r="N5" s="2" t="s">
        <v>201</v>
      </c>
      <c r="O5" s="11" t="s">
        <v>152</v>
      </c>
      <c r="P5" s="11" t="s">
        <v>203</v>
      </c>
      <c r="Q5" s="11" t="s">
        <v>153</v>
      </c>
      <c r="R5" s="11" t="s">
        <v>217</v>
      </c>
      <c r="S5" s="11" t="s">
        <v>147</v>
      </c>
      <c r="T5" s="1"/>
      <c r="V5" s="1"/>
      <c r="X5" s="1"/>
    </row>
    <row r="6" spans="1:24" ht="34.5" customHeight="1" thickBot="1" x14ac:dyDescent="0.4">
      <c r="A6" s="263" t="s">
        <v>218</v>
      </c>
      <c r="B6" s="42" t="s">
        <v>228</v>
      </c>
      <c r="C6" s="3"/>
      <c r="D6" s="16" t="s">
        <v>229</v>
      </c>
      <c r="E6" s="42"/>
      <c r="F6" s="267">
        <v>8543</v>
      </c>
      <c r="G6" s="267">
        <v>123</v>
      </c>
      <c r="H6" s="267">
        <v>4</v>
      </c>
      <c r="I6" s="267">
        <v>9345</v>
      </c>
      <c r="J6" s="269" t="s">
        <v>230</v>
      </c>
      <c r="K6" s="269" t="s">
        <v>230</v>
      </c>
      <c r="L6" s="269" t="s">
        <v>230</v>
      </c>
      <c r="M6" s="269" t="s">
        <v>230</v>
      </c>
      <c r="N6" s="269" t="s">
        <v>230</v>
      </c>
      <c r="O6" s="269" t="s">
        <v>230</v>
      </c>
      <c r="P6" s="267">
        <v>5454</v>
      </c>
      <c r="Q6" s="267">
        <v>1622</v>
      </c>
      <c r="R6" s="265" t="s">
        <v>231</v>
      </c>
      <c r="S6" s="267">
        <v>6587</v>
      </c>
      <c r="T6" s="1"/>
      <c r="V6" s="1"/>
      <c r="X6" s="1"/>
    </row>
    <row r="7" spans="1:24" ht="21.75" thickBot="1" x14ac:dyDescent="0.4">
      <c r="A7" s="263"/>
      <c r="B7" s="43" t="s">
        <v>232</v>
      </c>
      <c r="C7" s="3"/>
      <c r="D7" s="16" t="s">
        <v>233</v>
      </c>
      <c r="E7" s="43"/>
      <c r="F7" s="268"/>
      <c r="G7" s="268"/>
      <c r="H7" s="268"/>
      <c r="I7" s="268"/>
      <c r="J7" s="270"/>
      <c r="K7" s="270"/>
      <c r="L7" s="270"/>
      <c r="M7" s="270"/>
      <c r="N7" s="270"/>
      <c r="O7" s="270"/>
      <c r="P7" s="268"/>
      <c r="Q7" s="268"/>
      <c r="R7" s="266"/>
      <c r="S7" s="268"/>
      <c r="T7" s="1"/>
      <c r="V7" s="1"/>
      <c r="X7" s="1"/>
    </row>
    <row r="8" spans="1:24" ht="21.75" thickBot="1" x14ac:dyDescent="0.3">
      <c r="A8" s="263"/>
      <c r="B8" s="33"/>
      <c r="C8" s="6"/>
      <c r="D8" s="15"/>
      <c r="E8" s="215" t="s">
        <v>219</v>
      </c>
      <c r="F8" s="267">
        <v>44</v>
      </c>
      <c r="G8" s="267"/>
      <c r="H8" s="267">
        <v>156</v>
      </c>
      <c r="I8" s="267">
        <v>687</v>
      </c>
      <c r="J8" s="271"/>
      <c r="K8" s="271"/>
      <c r="L8" s="271"/>
      <c r="M8" s="271"/>
      <c r="N8" s="271"/>
      <c r="O8" s="271"/>
      <c r="P8" s="267">
        <v>852</v>
      </c>
      <c r="Q8" s="267"/>
      <c r="R8" s="265" t="s">
        <v>231</v>
      </c>
      <c r="S8" s="267"/>
      <c r="T8" s="1"/>
      <c r="V8" s="1"/>
      <c r="X8" s="1"/>
    </row>
    <row r="9" spans="1:24" ht="21.75" thickBot="1" x14ac:dyDescent="0.3">
      <c r="A9" s="263"/>
      <c r="B9" s="33"/>
      <c r="C9" s="6"/>
      <c r="D9" s="15"/>
      <c r="E9" s="215"/>
      <c r="F9" s="268"/>
      <c r="G9" s="268"/>
      <c r="H9" s="268"/>
      <c r="I9" s="268"/>
      <c r="J9" s="272"/>
      <c r="K9" s="272"/>
      <c r="L9" s="272"/>
      <c r="M9" s="272"/>
      <c r="N9" s="272"/>
      <c r="O9" s="272"/>
      <c r="P9" s="268"/>
      <c r="Q9" s="268"/>
      <c r="R9" s="266"/>
      <c r="S9" s="268"/>
      <c r="T9" s="1"/>
      <c r="V9" s="1"/>
      <c r="X9" s="1"/>
    </row>
    <row r="10" spans="1:24" ht="21.75" customHeight="1" x14ac:dyDescent="0.25">
      <c r="A10" s="263"/>
      <c r="B10" s="33"/>
      <c r="C10" s="6"/>
      <c r="D10" s="15"/>
      <c r="E10" s="33"/>
      <c r="F10" s="32"/>
      <c r="G10" s="32"/>
      <c r="H10" s="32"/>
      <c r="I10" s="32"/>
      <c r="J10" s="31"/>
      <c r="K10" s="31"/>
      <c r="L10" s="31"/>
      <c r="M10" s="31"/>
      <c r="N10" s="31"/>
      <c r="O10" s="31"/>
      <c r="P10" s="32"/>
      <c r="Q10" s="32"/>
      <c r="R10" s="32"/>
      <c r="S10" s="32"/>
      <c r="T10" s="1"/>
      <c r="V10" s="1"/>
      <c r="X10" s="1"/>
    </row>
    <row r="11" spans="1:24" ht="21.75" thickBot="1" x14ac:dyDescent="0.3">
      <c r="A11" s="263"/>
      <c r="B11" s="33"/>
      <c r="C11" s="6"/>
      <c r="D11" s="15"/>
      <c r="E11" s="33"/>
      <c r="F11" s="21"/>
      <c r="G11" s="20"/>
      <c r="H11" s="21"/>
      <c r="I11" s="21"/>
      <c r="J11" s="18"/>
      <c r="K11" s="18"/>
      <c r="L11" s="18"/>
      <c r="M11" s="18"/>
      <c r="N11" s="18"/>
      <c r="O11" s="18"/>
      <c r="P11" s="4"/>
      <c r="Q11" s="4"/>
      <c r="R11" s="21"/>
      <c r="S11" s="27"/>
      <c r="T11" s="1"/>
      <c r="V11" s="1"/>
      <c r="X11" s="1"/>
    </row>
    <row r="12" spans="1:24" ht="21.75" thickBot="1" x14ac:dyDescent="0.4">
      <c r="A12" s="263"/>
      <c r="B12" s="40" t="s">
        <v>234</v>
      </c>
      <c r="C12" s="3"/>
      <c r="D12" s="16" t="s">
        <v>229</v>
      </c>
      <c r="E12" s="40"/>
      <c r="F12" s="267">
        <v>238</v>
      </c>
      <c r="G12" s="267">
        <v>1781</v>
      </c>
      <c r="H12" s="267">
        <v>9068</v>
      </c>
      <c r="I12" s="267">
        <v>3687</v>
      </c>
      <c r="J12" s="269" t="s">
        <v>230</v>
      </c>
      <c r="K12" s="269" t="s">
        <v>230</v>
      </c>
      <c r="L12" s="269" t="s">
        <v>230</v>
      </c>
      <c r="M12" s="269" t="s">
        <v>230</v>
      </c>
      <c r="N12" s="269" t="s">
        <v>230</v>
      </c>
      <c r="O12" s="269" t="s">
        <v>230</v>
      </c>
      <c r="P12" s="267">
        <v>238</v>
      </c>
      <c r="Q12" s="267">
        <v>3616</v>
      </c>
      <c r="R12" s="265" t="s">
        <v>231</v>
      </c>
      <c r="S12" s="267">
        <v>3654</v>
      </c>
      <c r="T12" s="1"/>
      <c r="V12" s="1"/>
      <c r="X12" s="1"/>
    </row>
    <row r="13" spans="1:24" ht="21.75" thickBot="1" x14ac:dyDescent="0.4">
      <c r="A13" s="263"/>
      <c r="B13" s="41" t="s">
        <v>235</v>
      </c>
      <c r="C13" s="3"/>
      <c r="D13" s="16" t="s">
        <v>233</v>
      </c>
      <c r="E13" s="41"/>
      <c r="F13" s="268"/>
      <c r="G13" s="276"/>
      <c r="H13" s="276"/>
      <c r="I13" s="268"/>
      <c r="J13" s="270"/>
      <c r="K13" s="270"/>
      <c r="L13" s="270"/>
      <c r="M13" s="270"/>
      <c r="N13" s="270"/>
      <c r="O13" s="270"/>
      <c r="P13" s="268"/>
      <c r="Q13" s="268"/>
      <c r="R13" s="266"/>
      <c r="S13" s="268"/>
      <c r="T13" s="1"/>
      <c r="V13" s="1"/>
      <c r="X13" s="1"/>
    </row>
    <row r="14" spans="1:24" ht="21.75" thickBot="1" x14ac:dyDescent="0.3">
      <c r="A14" s="263"/>
      <c r="B14" s="33"/>
      <c r="C14" s="6"/>
      <c r="D14" s="15"/>
      <c r="E14" s="215" t="s">
        <v>219</v>
      </c>
      <c r="F14" s="267">
        <v>42</v>
      </c>
      <c r="G14" s="267"/>
      <c r="H14" s="267">
        <v>756</v>
      </c>
      <c r="I14" s="267"/>
      <c r="J14" s="271"/>
      <c r="K14" s="271"/>
      <c r="L14" s="271"/>
      <c r="M14" s="271"/>
      <c r="N14" s="271"/>
      <c r="O14" s="271"/>
      <c r="P14" s="267">
        <v>456</v>
      </c>
      <c r="Q14" s="267"/>
      <c r="R14" s="265" t="s">
        <v>231</v>
      </c>
      <c r="S14" s="267"/>
      <c r="T14" s="1"/>
      <c r="V14" s="1"/>
      <c r="X14" s="1"/>
    </row>
    <row r="15" spans="1:24" ht="21.75" thickBot="1" x14ac:dyDescent="0.3">
      <c r="A15" s="263"/>
      <c r="B15" s="33"/>
      <c r="C15" s="6"/>
      <c r="D15" s="15"/>
      <c r="E15" s="215"/>
      <c r="F15" s="268"/>
      <c r="G15" s="268"/>
      <c r="H15" s="268"/>
      <c r="I15" s="268"/>
      <c r="J15" s="272"/>
      <c r="K15" s="272"/>
      <c r="L15" s="272"/>
      <c r="M15" s="272"/>
      <c r="N15" s="272"/>
      <c r="O15" s="272"/>
      <c r="P15" s="268"/>
      <c r="Q15" s="268"/>
      <c r="R15" s="266"/>
      <c r="S15" s="268"/>
      <c r="T15" s="1"/>
      <c r="V15" s="1"/>
      <c r="X15" s="1"/>
    </row>
    <row r="16" spans="1:24" ht="24.75" customHeight="1" x14ac:dyDescent="0.25">
      <c r="A16" s="263"/>
      <c r="B16" s="33"/>
      <c r="C16" s="6"/>
      <c r="D16" s="15"/>
      <c r="E16" s="33"/>
      <c r="F16" s="32"/>
      <c r="G16" s="32"/>
      <c r="H16" s="32"/>
      <c r="I16" s="32"/>
      <c r="J16" s="31"/>
      <c r="K16" s="31"/>
      <c r="L16" s="31"/>
      <c r="M16" s="31"/>
      <c r="N16" s="31"/>
      <c r="O16" s="31"/>
      <c r="P16" s="32"/>
      <c r="Q16" s="32"/>
      <c r="R16" s="32"/>
      <c r="S16" s="32"/>
      <c r="T16" s="1"/>
      <c r="V16" s="1"/>
      <c r="X16" s="1"/>
    </row>
    <row r="17" spans="1:24" ht="9.75" customHeight="1" thickBot="1" x14ac:dyDescent="0.3">
      <c r="A17" s="263"/>
      <c r="B17" s="33"/>
      <c r="C17" s="6"/>
      <c r="D17" s="15"/>
      <c r="E17" s="33"/>
      <c r="F17" s="32"/>
      <c r="G17" s="32"/>
      <c r="H17" s="32"/>
      <c r="I17" s="32"/>
      <c r="J17" s="31"/>
      <c r="K17" s="31"/>
      <c r="L17" s="31"/>
      <c r="M17" s="31"/>
      <c r="N17" s="31"/>
      <c r="O17" s="31"/>
      <c r="P17" s="4"/>
      <c r="Q17" s="4"/>
      <c r="R17" s="31"/>
      <c r="S17" s="32"/>
      <c r="T17" s="1"/>
      <c r="V17" s="1"/>
      <c r="X17" s="1"/>
    </row>
    <row r="18" spans="1:24" ht="21.75" thickBot="1" x14ac:dyDescent="0.4">
      <c r="A18" s="263"/>
      <c r="B18" s="40" t="s">
        <v>236</v>
      </c>
      <c r="C18" s="3"/>
      <c r="D18" s="16" t="s">
        <v>229</v>
      </c>
      <c r="E18" s="40"/>
      <c r="F18" s="267">
        <v>4336</v>
      </c>
      <c r="G18" s="267">
        <v>9073</v>
      </c>
      <c r="H18" s="267">
        <v>1038</v>
      </c>
      <c r="I18" s="267">
        <v>891</v>
      </c>
      <c r="J18" s="269" t="s">
        <v>230</v>
      </c>
      <c r="K18" s="269" t="s">
        <v>230</v>
      </c>
      <c r="L18" s="269" t="s">
        <v>230</v>
      </c>
      <c r="M18" s="269" t="s">
        <v>230</v>
      </c>
      <c r="N18" s="269" t="s">
        <v>230</v>
      </c>
      <c r="O18" s="269" t="s">
        <v>230</v>
      </c>
      <c r="P18" s="267">
        <v>854</v>
      </c>
      <c r="Q18" s="267">
        <v>6186</v>
      </c>
      <c r="R18" s="265" t="s">
        <v>231</v>
      </c>
      <c r="S18" s="267">
        <v>7415</v>
      </c>
      <c r="T18" s="1"/>
      <c r="V18" s="1"/>
      <c r="X18" s="1"/>
    </row>
    <row r="19" spans="1:24" ht="21.75" thickBot="1" x14ac:dyDescent="0.4">
      <c r="A19" s="263"/>
      <c r="B19" s="41" t="s">
        <v>237</v>
      </c>
      <c r="C19" s="3"/>
      <c r="D19" s="16" t="s">
        <v>238</v>
      </c>
      <c r="E19" s="41"/>
      <c r="F19" s="276"/>
      <c r="G19" s="268"/>
      <c r="H19" s="268"/>
      <c r="I19" s="268"/>
      <c r="J19" s="270"/>
      <c r="K19" s="270"/>
      <c r="L19" s="270"/>
      <c r="M19" s="270"/>
      <c r="N19" s="270"/>
      <c r="O19" s="270"/>
      <c r="P19" s="276"/>
      <c r="Q19" s="268"/>
      <c r="R19" s="266"/>
      <c r="S19" s="268"/>
      <c r="T19" s="1"/>
      <c r="V19" s="1"/>
      <c r="X19" s="1"/>
    </row>
    <row r="20" spans="1:24" ht="21.75" thickBot="1" x14ac:dyDescent="0.3">
      <c r="A20" s="263"/>
      <c r="B20" s="33"/>
      <c r="C20" s="6"/>
      <c r="D20" s="15"/>
      <c r="E20" s="215" t="s">
        <v>219</v>
      </c>
      <c r="F20" s="267"/>
      <c r="G20" s="267"/>
      <c r="H20" s="267">
        <v>854</v>
      </c>
      <c r="I20" s="267"/>
      <c r="J20" s="271"/>
      <c r="K20" s="271"/>
      <c r="L20" s="271"/>
      <c r="M20" s="271"/>
      <c r="N20" s="271"/>
      <c r="O20" s="271"/>
      <c r="P20" s="267"/>
      <c r="Q20" s="267">
        <v>3697</v>
      </c>
      <c r="R20" s="265" t="s">
        <v>231</v>
      </c>
      <c r="S20" s="267"/>
      <c r="T20" s="1"/>
      <c r="V20" s="1"/>
      <c r="X20" s="1"/>
    </row>
    <row r="21" spans="1:24" ht="21.75" thickBot="1" x14ac:dyDescent="0.3">
      <c r="A21" s="263"/>
      <c r="B21" s="33"/>
      <c r="C21" s="6"/>
      <c r="D21" s="15"/>
      <c r="E21" s="215"/>
      <c r="F21" s="268"/>
      <c r="G21" s="268"/>
      <c r="H21" s="268"/>
      <c r="I21" s="268"/>
      <c r="J21" s="272"/>
      <c r="K21" s="272"/>
      <c r="L21" s="272"/>
      <c r="M21" s="272"/>
      <c r="N21" s="272"/>
      <c r="O21" s="272"/>
      <c r="P21" s="268"/>
      <c r="Q21" s="268"/>
      <c r="R21" s="266"/>
      <c r="S21" s="268"/>
      <c r="T21" s="1"/>
      <c r="V21" s="1"/>
      <c r="X21" s="1"/>
    </row>
    <row r="22" spans="1:24" ht="24" customHeight="1" x14ac:dyDescent="0.25">
      <c r="A22" s="263"/>
      <c r="B22" s="33"/>
      <c r="C22" s="6"/>
      <c r="D22" s="15"/>
      <c r="E22" s="33"/>
      <c r="F22" s="32"/>
      <c r="G22" s="32"/>
      <c r="H22" s="32"/>
      <c r="I22" s="32"/>
      <c r="J22" s="31"/>
      <c r="K22" s="31"/>
      <c r="L22" s="31"/>
      <c r="M22" s="31"/>
      <c r="N22" s="31"/>
      <c r="O22" s="31"/>
      <c r="P22" s="32"/>
      <c r="Q22" s="32"/>
      <c r="R22" s="31"/>
      <c r="S22" s="32"/>
      <c r="T22" s="1"/>
      <c r="V22" s="1"/>
      <c r="X22" s="1"/>
    </row>
    <row r="23" spans="1:24" ht="18" customHeight="1" thickBot="1" x14ac:dyDescent="0.3">
      <c r="A23" s="263"/>
      <c r="B23" s="33"/>
      <c r="C23" s="6"/>
      <c r="D23" s="15"/>
      <c r="E23" s="33"/>
      <c r="F23" s="32"/>
      <c r="G23" s="32"/>
      <c r="H23" s="32"/>
      <c r="I23" s="32"/>
      <c r="J23" s="31"/>
      <c r="K23" s="31"/>
      <c r="L23" s="31"/>
      <c r="M23" s="31"/>
      <c r="N23" s="31"/>
      <c r="O23" s="31"/>
      <c r="P23" s="32"/>
      <c r="Q23" s="32"/>
      <c r="R23" s="31"/>
      <c r="S23" s="32"/>
      <c r="T23" s="1"/>
      <c r="V23" s="1"/>
      <c r="X23" s="1"/>
    </row>
    <row r="24" spans="1:24" ht="21.75" thickBot="1" x14ac:dyDescent="0.4">
      <c r="A24" s="263"/>
      <c r="B24" s="40"/>
      <c r="C24" s="3"/>
      <c r="D24" s="16" t="s">
        <v>229</v>
      </c>
      <c r="E24" s="40"/>
      <c r="F24" s="267"/>
      <c r="G24" s="267"/>
      <c r="H24" s="267"/>
      <c r="I24" s="267"/>
      <c r="J24" s="269" t="s">
        <v>230</v>
      </c>
      <c r="K24" s="269" t="s">
        <v>230</v>
      </c>
      <c r="L24" s="269" t="s">
        <v>230</v>
      </c>
      <c r="M24" s="269" t="s">
        <v>230</v>
      </c>
      <c r="N24" s="269" t="s">
        <v>230</v>
      </c>
      <c r="O24" s="269" t="s">
        <v>230</v>
      </c>
      <c r="P24" s="267"/>
      <c r="Q24" s="267"/>
      <c r="R24" s="267"/>
      <c r="S24" s="267">
        <v>27</v>
      </c>
      <c r="T24" s="1"/>
      <c r="V24" s="1"/>
      <c r="X24" s="1"/>
    </row>
    <row r="25" spans="1:24" ht="21.75" thickBot="1" x14ac:dyDescent="0.4">
      <c r="A25" s="263"/>
      <c r="B25" s="41"/>
      <c r="C25" s="3"/>
      <c r="D25" s="16" t="s">
        <v>238</v>
      </c>
      <c r="E25" s="41"/>
      <c r="F25" s="268"/>
      <c r="G25" s="268"/>
      <c r="H25" s="268"/>
      <c r="I25" s="268"/>
      <c r="J25" s="270"/>
      <c r="K25" s="270"/>
      <c r="L25" s="270"/>
      <c r="M25" s="270"/>
      <c r="N25" s="270"/>
      <c r="O25" s="270"/>
      <c r="P25" s="268"/>
      <c r="Q25" s="268"/>
      <c r="R25" s="268"/>
      <c r="S25" s="268"/>
      <c r="T25" s="1"/>
      <c r="V25" s="1"/>
      <c r="X25" s="1"/>
    </row>
    <row r="26" spans="1:24" ht="21.75" thickBot="1" x14ac:dyDescent="0.3">
      <c r="A26" s="263"/>
      <c r="B26" s="33"/>
      <c r="C26" s="6"/>
      <c r="D26" s="5"/>
      <c r="E26" s="215" t="s">
        <v>219</v>
      </c>
      <c r="F26" s="267"/>
      <c r="G26" s="267"/>
      <c r="H26" s="267"/>
      <c r="I26" s="267"/>
      <c r="J26" s="271"/>
      <c r="K26" s="271"/>
      <c r="L26" s="271"/>
      <c r="M26" s="271"/>
      <c r="N26" s="271"/>
      <c r="O26" s="271"/>
      <c r="P26" s="267"/>
      <c r="Q26" s="267"/>
      <c r="R26" s="267"/>
      <c r="S26" s="267">
        <v>3234</v>
      </c>
      <c r="T26" s="1"/>
      <c r="V26" s="1"/>
      <c r="X26" s="1"/>
    </row>
    <row r="27" spans="1:24" ht="21.75" thickBot="1" x14ac:dyDescent="0.3">
      <c r="A27" s="263"/>
      <c r="B27" s="33"/>
      <c r="C27" s="6"/>
      <c r="D27" s="5"/>
      <c r="E27" s="215"/>
      <c r="F27" s="268"/>
      <c r="G27" s="268"/>
      <c r="H27" s="268"/>
      <c r="I27" s="268"/>
      <c r="J27" s="272"/>
      <c r="K27" s="272"/>
      <c r="L27" s="272"/>
      <c r="M27" s="272"/>
      <c r="N27" s="272"/>
      <c r="O27" s="272"/>
      <c r="P27" s="268"/>
      <c r="Q27" s="268"/>
      <c r="R27" s="268"/>
      <c r="S27" s="268"/>
      <c r="T27" s="1"/>
      <c r="V27" s="1"/>
      <c r="X27" s="1"/>
    </row>
    <row r="28" spans="1:24" ht="21" customHeight="1" x14ac:dyDescent="0.25">
      <c r="A28" s="263"/>
      <c r="B28" s="6"/>
      <c r="C28" s="6"/>
      <c r="D28" s="7"/>
      <c r="E28" s="8"/>
      <c r="F28" s="32"/>
      <c r="G28" s="32"/>
      <c r="H28" s="32"/>
      <c r="I28" s="32"/>
      <c r="J28" s="31"/>
      <c r="K28" s="31"/>
      <c r="L28" s="31"/>
      <c r="M28" s="31"/>
      <c r="N28" s="31"/>
      <c r="O28" s="31"/>
      <c r="P28" s="32"/>
      <c r="Q28" s="32"/>
      <c r="R28" s="31"/>
      <c r="S28" s="32"/>
      <c r="T28" s="1"/>
      <c r="V28" s="1"/>
      <c r="X28" s="1"/>
    </row>
    <row r="29" spans="1:24" ht="15.75" thickBot="1" x14ac:dyDescent="0.3">
      <c r="A29" s="263"/>
      <c r="D29" s="6"/>
      <c r="F29" s="4"/>
      <c r="G29" s="4"/>
      <c r="H29" s="4"/>
      <c r="I29" s="4"/>
      <c r="P29" s="4"/>
      <c r="Q29" s="4"/>
      <c r="R29" s="4"/>
      <c r="S29" s="4"/>
      <c r="T29" s="1"/>
      <c r="V29" s="1"/>
      <c r="X29" s="1"/>
    </row>
    <row r="30" spans="1:24" ht="22.15" customHeight="1" thickBot="1" x14ac:dyDescent="0.4">
      <c r="A30" s="263"/>
      <c r="B30" s="42" t="s">
        <v>239</v>
      </c>
      <c r="C30" s="3"/>
      <c r="D30" s="16" t="s">
        <v>240</v>
      </c>
      <c r="E30" s="42"/>
      <c r="F30" s="257" t="s">
        <v>230</v>
      </c>
      <c r="G30" s="257" t="s">
        <v>230</v>
      </c>
      <c r="H30" s="257" t="s">
        <v>230</v>
      </c>
      <c r="I30" s="267" t="s">
        <v>230</v>
      </c>
      <c r="J30" s="267">
        <v>123</v>
      </c>
      <c r="K30" s="267">
        <v>4</v>
      </c>
      <c r="L30" s="267">
        <v>123</v>
      </c>
      <c r="M30" s="267">
        <v>456</v>
      </c>
      <c r="N30" s="267">
        <v>5624</v>
      </c>
      <c r="O30" s="267">
        <v>16</v>
      </c>
      <c r="P30" s="257" t="s">
        <v>230</v>
      </c>
      <c r="Q30" s="286">
        <v>654</v>
      </c>
      <c r="R30" s="288">
        <v>10100</v>
      </c>
      <c r="S30" s="257" t="s">
        <v>230</v>
      </c>
    </row>
    <row r="31" spans="1:24" ht="21.75" customHeight="1" thickBot="1" x14ac:dyDescent="0.4">
      <c r="A31" s="263"/>
      <c r="B31" s="43" t="s">
        <v>241</v>
      </c>
      <c r="C31" s="3"/>
      <c r="D31" s="16" t="s">
        <v>242</v>
      </c>
      <c r="E31" s="43"/>
      <c r="F31" s="258"/>
      <c r="G31" s="258"/>
      <c r="H31" s="258"/>
      <c r="I31" s="268"/>
      <c r="J31" s="268"/>
      <c r="K31" s="268"/>
      <c r="L31" s="268"/>
      <c r="M31" s="268"/>
      <c r="N31" s="268"/>
      <c r="O31" s="268"/>
      <c r="P31" s="258"/>
      <c r="Q31" s="287"/>
      <c r="R31" s="268"/>
      <c r="S31" s="258"/>
    </row>
    <row r="32" spans="1:24" ht="21" customHeight="1" thickBot="1" x14ac:dyDescent="0.3">
      <c r="A32" s="263"/>
      <c r="B32" s="33"/>
      <c r="C32" s="6"/>
      <c r="D32" s="15"/>
      <c r="E32" s="215" t="s">
        <v>219</v>
      </c>
      <c r="F32" s="258"/>
      <c r="G32" s="258"/>
      <c r="H32" s="258"/>
      <c r="I32" s="267" t="s">
        <v>230</v>
      </c>
      <c r="J32" s="267">
        <v>622</v>
      </c>
      <c r="K32" s="267"/>
      <c r="L32" s="267">
        <v>918</v>
      </c>
      <c r="M32" s="267">
        <v>87</v>
      </c>
      <c r="N32" s="267"/>
      <c r="O32" s="267">
        <v>4</v>
      </c>
      <c r="P32" s="258"/>
      <c r="Q32" s="286"/>
      <c r="R32" s="288">
        <v>10123</v>
      </c>
      <c r="S32" s="258"/>
    </row>
    <row r="33" spans="1:40" ht="15" customHeight="1" thickBot="1" x14ac:dyDescent="0.3">
      <c r="A33" s="263"/>
      <c r="B33" s="33"/>
      <c r="C33" s="6"/>
      <c r="D33" s="15"/>
      <c r="E33" s="215"/>
      <c r="F33" s="259"/>
      <c r="G33" s="259"/>
      <c r="H33" s="259"/>
      <c r="I33" s="268"/>
      <c r="J33" s="268"/>
      <c r="K33" s="268"/>
      <c r="L33" s="268"/>
      <c r="M33" s="268"/>
      <c r="N33" s="268"/>
      <c r="O33" s="268"/>
      <c r="P33" s="259"/>
      <c r="Q33" s="287"/>
      <c r="R33" s="268"/>
      <c r="S33" s="259"/>
    </row>
    <row r="34" spans="1:40" ht="15" customHeight="1" x14ac:dyDescent="0.25">
      <c r="A34" s="263"/>
      <c r="B34" s="33"/>
      <c r="C34" s="6"/>
      <c r="D34" s="15"/>
      <c r="E34" s="33"/>
      <c r="F34" s="31"/>
      <c r="G34" s="31"/>
      <c r="H34" s="31"/>
      <c r="I34" s="32"/>
      <c r="J34" s="32"/>
      <c r="K34" s="32"/>
      <c r="L34" s="32"/>
      <c r="M34" s="32"/>
      <c r="N34" s="32"/>
      <c r="O34" s="32"/>
      <c r="P34" s="31"/>
      <c r="Q34" s="49"/>
      <c r="R34" s="4"/>
      <c r="S34" s="31"/>
    </row>
    <row r="35" spans="1:40" ht="15" customHeight="1" thickBot="1" x14ac:dyDescent="0.3">
      <c r="A35" s="263"/>
      <c r="B35" s="33"/>
      <c r="C35" s="6"/>
      <c r="D35" s="15"/>
      <c r="E35" s="33"/>
      <c r="F35" s="18"/>
      <c r="G35" s="18"/>
      <c r="H35" s="18"/>
      <c r="I35" s="24"/>
      <c r="J35" s="18"/>
      <c r="K35" s="18"/>
      <c r="L35" s="18"/>
      <c r="M35" s="18"/>
      <c r="N35" s="18"/>
      <c r="O35" s="18"/>
      <c r="P35" s="18"/>
      <c r="Q35" s="24"/>
      <c r="R35" s="18"/>
      <c r="S35" s="25"/>
    </row>
    <row r="36" spans="1:40" ht="16.899999999999999" customHeight="1" thickBot="1" x14ac:dyDescent="0.4">
      <c r="A36" s="263"/>
      <c r="B36" s="40" t="s">
        <v>243</v>
      </c>
      <c r="C36" s="3"/>
      <c r="D36" s="16" t="s">
        <v>240</v>
      </c>
      <c r="E36" s="40"/>
      <c r="F36" s="257" t="s">
        <v>230</v>
      </c>
      <c r="G36" s="257" t="s">
        <v>230</v>
      </c>
      <c r="H36" s="257" t="s">
        <v>230</v>
      </c>
      <c r="I36" s="267" t="s">
        <v>230</v>
      </c>
      <c r="J36" s="267">
        <v>789</v>
      </c>
      <c r="K36" s="267">
        <v>781</v>
      </c>
      <c r="L36" s="267">
        <v>238</v>
      </c>
      <c r="M36" s="267">
        <v>321</v>
      </c>
      <c r="N36" s="267">
        <v>9067</v>
      </c>
      <c r="O36" s="267">
        <v>3616</v>
      </c>
      <c r="P36" s="257" t="s">
        <v>230</v>
      </c>
      <c r="Q36" s="286">
        <v>9851</v>
      </c>
      <c r="R36" s="288">
        <v>10301</v>
      </c>
      <c r="S36" s="257" t="s">
        <v>230</v>
      </c>
    </row>
    <row r="37" spans="1:40" ht="21.75" thickBot="1" x14ac:dyDescent="0.4">
      <c r="A37" s="263"/>
      <c r="B37" s="41" t="s">
        <v>244</v>
      </c>
      <c r="C37" s="3"/>
      <c r="D37" s="16" t="s">
        <v>242</v>
      </c>
      <c r="E37" s="41"/>
      <c r="F37" s="258"/>
      <c r="G37" s="258"/>
      <c r="H37" s="258"/>
      <c r="I37" s="268"/>
      <c r="J37" s="268"/>
      <c r="K37" s="268"/>
      <c r="L37" s="268"/>
      <c r="M37" s="268"/>
      <c r="N37" s="268"/>
      <c r="O37" s="268"/>
      <c r="P37" s="258"/>
      <c r="Q37" s="287"/>
      <c r="R37" s="268"/>
      <c r="S37" s="258"/>
    </row>
    <row r="38" spans="1:40" ht="21.75" thickBot="1" x14ac:dyDescent="0.3">
      <c r="A38" s="263"/>
      <c r="B38" s="33"/>
      <c r="C38" s="6"/>
      <c r="D38" s="15"/>
      <c r="E38" s="215" t="s">
        <v>219</v>
      </c>
      <c r="F38" s="258"/>
      <c r="G38" s="258"/>
      <c r="H38" s="258"/>
      <c r="I38" s="267" t="s">
        <v>230</v>
      </c>
      <c r="J38" s="267"/>
      <c r="K38" s="267">
        <v>89</v>
      </c>
      <c r="L38" s="267"/>
      <c r="M38" s="267">
        <v>7001</v>
      </c>
      <c r="N38" s="267">
        <v>8542</v>
      </c>
      <c r="O38" s="267"/>
      <c r="P38" s="258"/>
      <c r="Q38" s="286"/>
      <c r="R38" s="267"/>
      <c r="S38" s="258"/>
    </row>
    <row r="39" spans="1:40" ht="15.75" customHeight="1" thickBot="1" x14ac:dyDescent="0.3">
      <c r="A39" s="263"/>
      <c r="B39" s="33"/>
      <c r="C39" s="6"/>
      <c r="D39" s="15"/>
      <c r="E39" s="215"/>
      <c r="F39" s="259"/>
      <c r="G39" s="259"/>
      <c r="H39" s="259"/>
      <c r="I39" s="268"/>
      <c r="J39" s="268"/>
      <c r="K39" s="268"/>
      <c r="L39" s="268"/>
      <c r="M39" s="268"/>
      <c r="N39" s="268"/>
      <c r="O39" s="268"/>
      <c r="P39" s="259"/>
      <c r="Q39" s="287"/>
      <c r="R39" s="268"/>
      <c r="S39" s="259"/>
    </row>
    <row r="40" spans="1:40" ht="15" customHeight="1" x14ac:dyDescent="0.25">
      <c r="A40" s="263"/>
      <c r="B40" s="33"/>
      <c r="C40" s="6"/>
      <c r="D40" s="15"/>
      <c r="E40" s="33"/>
      <c r="F40" s="31"/>
      <c r="G40" s="31"/>
      <c r="H40" s="31"/>
      <c r="I40" s="32"/>
      <c r="J40" s="32"/>
      <c r="K40" s="32"/>
      <c r="L40" s="32"/>
      <c r="M40" s="32"/>
      <c r="N40" s="32"/>
      <c r="O40" s="32"/>
      <c r="P40" s="31"/>
      <c r="Q40" s="44"/>
      <c r="R40" s="44"/>
      <c r="S40" s="31"/>
    </row>
    <row r="41" spans="1:40" ht="15" customHeight="1" thickBot="1" x14ac:dyDescent="0.3">
      <c r="A41" s="263"/>
      <c r="B41" s="33"/>
      <c r="C41" s="6"/>
      <c r="D41" s="15"/>
      <c r="E41" s="33"/>
      <c r="F41" s="31"/>
      <c r="G41" s="31"/>
      <c r="H41" s="31"/>
      <c r="I41" s="32"/>
      <c r="J41" s="32"/>
      <c r="K41" s="32"/>
      <c r="L41" s="32"/>
      <c r="M41" s="32"/>
      <c r="N41" s="32"/>
      <c r="O41" s="32"/>
      <c r="P41" s="31"/>
      <c r="Q41" s="44"/>
      <c r="R41" s="44"/>
      <c r="S41" s="31"/>
    </row>
    <row r="42" spans="1:40" ht="18" customHeight="1" thickBot="1" x14ac:dyDescent="0.4">
      <c r="A42" s="263"/>
      <c r="B42" s="40" t="s">
        <v>245</v>
      </c>
      <c r="C42" s="3"/>
      <c r="D42" s="16" t="s">
        <v>240</v>
      </c>
      <c r="E42" s="40"/>
      <c r="F42" s="257" t="s">
        <v>230</v>
      </c>
      <c r="G42" s="257" t="s">
        <v>230</v>
      </c>
      <c r="H42" s="257" t="s">
        <v>230</v>
      </c>
      <c r="I42" s="267" t="s">
        <v>230</v>
      </c>
      <c r="J42" s="267">
        <v>4301</v>
      </c>
      <c r="K42" s="267">
        <v>8502</v>
      </c>
      <c r="L42" s="267">
        <v>3789</v>
      </c>
      <c r="M42" s="267">
        <v>4301</v>
      </c>
      <c r="N42" s="267">
        <v>2568</v>
      </c>
      <c r="O42" s="267">
        <v>4589</v>
      </c>
      <c r="P42" s="257" t="s">
        <v>230</v>
      </c>
      <c r="Q42" s="286">
        <v>3254</v>
      </c>
      <c r="R42" s="288">
        <v>10456</v>
      </c>
      <c r="S42" s="257" t="s">
        <v>230</v>
      </c>
      <c r="V42" s="48"/>
      <c r="W42" s="49"/>
      <c r="X42" s="49"/>
      <c r="Y42" s="49"/>
      <c r="Z42" s="49"/>
      <c r="AA42" s="49"/>
      <c r="AB42" s="49"/>
      <c r="AC42" s="49"/>
      <c r="AD42" s="49"/>
      <c r="AE42" s="49"/>
      <c r="AF42" s="49"/>
      <c r="AG42" s="49"/>
      <c r="AH42" s="49"/>
      <c r="AI42" s="49"/>
      <c r="AJ42" s="49"/>
      <c r="AK42" s="49"/>
      <c r="AL42" s="49"/>
      <c r="AM42" s="49"/>
      <c r="AN42" s="49"/>
    </row>
    <row r="43" spans="1:40" ht="21.75" thickBot="1" x14ac:dyDescent="0.4">
      <c r="A43" s="263"/>
      <c r="B43" s="41" t="s">
        <v>246</v>
      </c>
      <c r="C43" s="3"/>
      <c r="D43" s="16" t="s">
        <v>242</v>
      </c>
      <c r="E43" s="41"/>
      <c r="F43" s="258"/>
      <c r="G43" s="258"/>
      <c r="H43" s="258"/>
      <c r="I43" s="268"/>
      <c r="J43" s="268"/>
      <c r="K43" s="268"/>
      <c r="L43" s="268"/>
      <c r="M43" s="268"/>
      <c r="N43" s="268"/>
      <c r="O43" s="268"/>
      <c r="P43" s="258"/>
      <c r="Q43" s="287"/>
      <c r="R43" s="268"/>
      <c r="S43" s="258"/>
      <c r="V43" s="49"/>
      <c r="W43" s="49"/>
      <c r="X43" s="49"/>
      <c r="Y43" s="49"/>
      <c r="Z43" s="49"/>
      <c r="AA43" s="49"/>
      <c r="AB43" s="49"/>
      <c r="AC43" s="49"/>
      <c r="AD43" s="49"/>
      <c r="AE43" s="49"/>
      <c r="AF43" s="49"/>
      <c r="AG43" s="49"/>
      <c r="AH43" s="49"/>
      <c r="AI43" s="49"/>
      <c r="AJ43" s="49"/>
      <c r="AK43" s="49"/>
      <c r="AL43" s="49"/>
      <c r="AM43" s="49"/>
      <c r="AN43" s="49"/>
    </row>
    <row r="44" spans="1:40" ht="21.75" thickBot="1" x14ac:dyDescent="0.3">
      <c r="A44" s="263"/>
      <c r="B44" s="33"/>
      <c r="C44" s="6"/>
      <c r="D44" s="15"/>
      <c r="E44" s="215" t="s">
        <v>219</v>
      </c>
      <c r="F44" s="258"/>
      <c r="G44" s="258"/>
      <c r="H44" s="258"/>
      <c r="I44" s="267" t="s">
        <v>230</v>
      </c>
      <c r="J44" s="267">
        <v>9873</v>
      </c>
      <c r="K44" s="267">
        <v>58</v>
      </c>
      <c r="L44" s="267"/>
      <c r="M44" s="267">
        <v>994</v>
      </c>
      <c r="N44" s="267"/>
      <c r="O44" s="267"/>
      <c r="P44" s="258"/>
      <c r="Q44" s="286"/>
      <c r="R44" s="267"/>
      <c r="S44" s="258"/>
      <c r="V44" s="49"/>
      <c r="W44" s="49"/>
      <c r="X44" s="49"/>
      <c r="Y44" s="49"/>
      <c r="Z44" s="49"/>
      <c r="AA44" s="49"/>
      <c r="AB44" s="49"/>
      <c r="AC44" s="49"/>
      <c r="AD44" s="49"/>
      <c r="AE44" s="49"/>
      <c r="AF44" s="49"/>
      <c r="AG44" s="49"/>
      <c r="AH44" s="49"/>
      <c r="AI44" s="49"/>
      <c r="AJ44" s="49"/>
      <c r="AK44" s="49"/>
      <c r="AL44" s="49"/>
      <c r="AM44" s="49"/>
      <c r="AN44" s="49"/>
    </row>
    <row r="45" spans="1:40" ht="15" customHeight="1" thickBot="1" x14ac:dyDescent="0.3">
      <c r="A45" s="263"/>
      <c r="B45" s="33"/>
      <c r="C45" s="6"/>
      <c r="D45" s="15"/>
      <c r="E45" s="215"/>
      <c r="F45" s="259"/>
      <c r="G45" s="259"/>
      <c r="H45" s="259"/>
      <c r="I45" s="268"/>
      <c r="J45" s="268"/>
      <c r="K45" s="268"/>
      <c r="L45" s="268"/>
      <c r="M45" s="268"/>
      <c r="N45" s="268"/>
      <c r="O45" s="268"/>
      <c r="P45" s="259"/>
      <c r="Q45" s="287"/>
      <c r="R45" s="268"/>
      <c r="S45" s="259"/>
      <c r="V45" s="49"/>
      <c r="W45" s="49"/>
      <c r="X45" s="49"/>
      <c r="Y45" s="49"/>
      <c r="Z45" s="49"/>
      <c r="AA45" s="49"/>
      <c r="AB45" s="49"/>
      <c r="AC45" s="49"/>
      <c r="AD45" s="49"/>
      <c r="AE45" s="49"/>
      <c r="AF45" s="49"/>
      <c r="AG45" s="49"/>
      <c r="AH45" s="49"/>
      <c r="AI45" s="49"/>
      <c r="AJ45" s="49"/>
      <c r="AK45" s="49"/>
      <c r="AL45" s="49"/>
      <c r="AM45" s="49"/>
      <c r="AN45" s="49"/>
    </row>
    <row r="46" spans="1:40" ht="15" customHeight="1" x14ac:dyDescent="0.25">
      <c r="A46" s="263"/>
      <c r="B46" s="33"/>
      <c r="C46" s="6"/>
      <c r="D46" s="15"/>
      <c r="E46" s="33"/>
      <c r="F46" s="31"/>
      <c r="G46" s="31"/>
      <c r="H46" s="31"/>
      <c r="I46" s="32"/>
      <c r="J46" s="32"/>
      <c r="K46" s="32"/>
      <c r="L46" s="32"/>
      <c r="M46" s="32"/>
      <c r="N46" s="32"/>
      <c r="O46" s="32"/>
      <c r="P46" s="31"/>
      <c r="Q46" s="44"/>
      <c r="R46" s="44"/>
      <c r="S46" s="31"/>
      <c r="V46" s="49"/>
      <c r="W46" s="49"/>
      <c r="X46" s="49"/>
      <c r="Y46" s="49"/>
      <c r="Z46" s="49"/>
      <c r="AA46" s="49"/>
      <c r="AB46" s="49"/>
      <c r="AC46" s="49"/>
      <c r="AD46" s="49"/>
      <c r="AE46" s="49"/>
      <c r="AF46" s="49"/>
      <c r="AG46" s="49"/>
      <c r="AH46" s="49"/>
      <c r="AI46" s="49"/>
      <c r="AJ46" s="49"/>
      <c r="AK46" s="49"/>
      <c r="AL46" s="49"/>
      <c r="AM46" s="49"/>
      <c r="AN46" s="49"/>
    </row>
    <row r="47" spans="1:40" ht="15" customHeight="1" thickBot="1" x14ac:dyDescent="0.3">
      <c r="A47" s="263"/>
      <c r="B47" s="33"/>
      <c r="C47" s="6"/>
      <c r="D47" s="15"/>
      <c r="E47" s="33"/>
      <c r="F47" s="19"/>
      <c r="G47" s="23"/>
      <c r="H47" s="23"/>
      <c r="I47" s="22"/>
      <c r="J47" s="22"/>
      <c r="K47" s="22"/>
      <c r="L47" s="22"/>
      <c r="M47" s="22"/>
      <c r="N47" s="22"/>
      <c r="O47" s="22"/>
      <c r="P47" s="23"/>
      <c r="Q47" s="51"/>
      <c r="R47" s="51"/>
      <c r="S47" s="26"/>
      <c r="V47" s="49"/>
      <c r="W47" s="49"/>
      <c r="X47" s="49"/>
      <c r="Y47" s="49"/>
      <c r="Z47" s="49"/>
      <c r="AA47" s="49"/>
      <c r="AB47" s="49"/>
      <c r="AC47" s="49"/>
      <c r="AD47" s="49"/>
      <c r="AE47" s="49"/>
      <c r="AF47" s="49"/>
      <c r="AG47" s="49"/>
      <c r="AH47" s="49"/>
      <c r="AI47" s="49"/>
      <c r="AJ47" s="49"/>
      <c r="AK47" s="49"/>
      <c r="AL47" s="49"/>
      <c r="AM47" s="49"/>
      <c r="AN47" s="49"/>
    </row>
    <row r="48" spans="1:40" ht="21" customHeight="1" thickBot="1" x14ac:dyDescent="0.4">
      <c r="A48" s="263"/>
      <c r="B48" s="40"/>
      <c r="C48" s="3"/>
      <c r="D48" s="16" t="s">
        <v>240</v>
      </c>
      <c r="E48" s="40"/>
      <c r="F48" s="257" t="s">
        <v>230</v>
      </c>
      <c r="G48" s="257" t="s">
        <v>230</v>
      </c>
      <c r="H48" s="257" t="s">
        <v>230</v>
      </c>
      <c r="I48" s="267" t="s">
        <v>230</v>
      </c>
      <c r="J48" s="267"/>
      <c r="K48" s="267"/>
      <c r="L48" s="267"/>
      <c r="M48" s="267"/>
      <c r="N48" s="267"/>
      <c r="O48" s="267"/>
      <c r="P48" s="257" t="s">
        <v>230</v>
      </c>
      <c r="Q48" s="286"/>
      <c r="R48" s="267"/>
      <c r="S48" s="257" t="s">
        <v>230</v>
      </c>
      <c r="V48" s="49"/>
      <c r="W48" s="49"/>
      <c r="X48" s="49"/>
      <c r="Y48" s="49"/>
      <c r="Z48" s="49"/>
      <c r="AA48" s="49"/>
      <c r="AB48" s="49"/>
      <c r="AC48" s="49"/>
      <c r="AD48" s="49"/>
      <c r="AE48" s="49"/>
      <c r="AF48" s="49"/>
      <c r="AG48" s="49"/>
      <c r="AH48" s="49"/>
      <c r="AI48" s="49"/>
      <c r="AJ48" s="49"/>
      <c r="AK48" s="49"/>
      <c r="AL48" s="49"/>
      <c r="AM48" s="49"/>
      <c r="AN48" s="49"/>
    </row>
    <row r="49" spans="1:41" ht="20.45" customHeight="1" thickBot="1" x14ac:dyDescent="0.4">
      <c r="A49" s="263"/>
      <c r="B49" s="41"/>
      <c r="C49" s="3"/>
      <c r="D49" s="16" t="s">
        <v>242</v>
      </c>
      <c r="E49" s="41"/>
      <c r="F49" s="258"/>
      <c r="G49" s="258"/>
      <c r="H49" s="258"/>
      <c r="I49" s="268"/>
      <c r="J49" s="268"/>
      <c r="K49" s="268"/>
      <c r="L49" s="268"/>
      <c r="M49" s="268"/>
      <c r="N49" s="268"/>
      <c r="O49" s="268"/>
      <c r="P49" s="258"/>
      <c r="Q49" s="287"/>
      <c r="R49" s="268"/>
      <c r="S49" s="258"/>
      <c r="V49" s="49"/>
      <c r="W49" s="49"/>
      <c r="X49" s="49"/>
      <c r="Y49" s="49"/>
      <c r="Z49" s="49"/>
      <c r="AA49" s="49"/>
      <c r="AB49" s="49"/>
      <c r="AC49" s="49"/>
      <c r="AD49" s="49"/>
      <c r="AE49" s="49"/>
      <c r="AF49" s="49"/>
      <c r="AG49" s="49"/>
      <c r="AH49" s="49"/>
      <c r="AI49" s="49"/>
      <c r="AJ49" s="49"/>
      <c r="AK49" s="49"/>
      <c r="AL49" s="49"/>
      <c r="AM49" s="49"/>
      <c r="AN49" s="49"/>
    </row>
    <row r="50" spans="1:41" ht="15" customHeight="1" thickBot="1" x14ac:dyDescent="0.3">
      <c r="A50" s="263"/>
      <c r="B50" s="33"/>
      <c r="C50" s="6"/>
      <c r="D50" s="5"/>
      <c r="E50" s="215" t="s">
        <v>219</v>
      </c>
      <c r="F50" s="258"/>
      <c r="G50" s="258"/>
      <c r="H50" s="258"/>
      <c r="I50" s="267" t="s">
        <v>230</v>
      </c>
      <c r="J50" s="267"/>
      <c r="K50" s="267"/>
      <c r="L50" s="267"/>
      <c r="M50" s="267"/>
      <c r="N50" s="267"/>
      <c r="O50" s="267"/>
      <c r="P50" s="258"/>
      <c r="Q50" s="286"/>
      <c r="R50" s="267"/>
      <c r="S50" s="258"/>
      <c r="V50" s="49"/>
      <c r="W50" s="49"/>
      <c r="X50" s="49"/>
      <c r="Y50" s="49"/>
      <c r="Z50" s="49"/>
      <c r="AA50" s="49"/>
      <c r="AB50" s="49"/>
      <c r="AC50" s="49"/>
      <c r="AD50" s="49"/>
      <c r="AE50" s="49"/>
      <c r="AF50" s="49"/>
      <c r="AG50" s="49"/>
      <c r="AH50" s="49"/>
      <c r="AI50" s="49"/>
      <c r="AJ50" s="49"/>
      <c r="AK50" s="49"/>
      <c r="AL50" s="49"/>
      <c r="AM50" s="49"/>
      <c r="AN50" s="49"/>
    </row>
    <row r="51" spans="1:41" ht="21.75" thickBot="1" x14ac:dyDescent="0.3">
      <c r="A51" s="263"/>
      <c r="B51" s="33"/>
      <c r="C51" s="6"/>
      <c r="D51" s="5"/>
      <c r="E51" s="215"/>
      <c r="F51" s="259"/>
      <c r="G51" s="259"/>
      <c r="H51" s="259"/>
      <c r="I51" s="268"/>
      <c r="J51" s="268"/>
      <c r="K51" s="268"/>
      <c r="L51" s="268"/>
      <c r="M51" s="268"/>
      <c r="N51" s="268"/>
      <c r="O51" s="268"/>
      <c r="P51" s="259"/>
      <c r="Q51" s="287"/>
      <c r="R51" s="268"/>
      <c r="S51" s="259"/>
      <c r="V51" s="49"/>
      <c r="W51" s="49"/>
      <c r="X51" s="49"/>
      <c r="Y51" s="49"/>
      <c r="Z51" s="49"/>
      <c r="AA51" s="49"/>
      <c r="AB51" s="49"/>
      <c r="AC51" s="49"/>
      <c r="AD51" s="49"/>
      <c r="AE51" s="49"/>
      <c r="AF51" s="49"/>
      <c r="AG51" s="49"/>
      <c r="AH51" s="49"/>
      <c r="AI51" s="49"/>
      <c r="AJ51" s="49"/>
      <c r="AK51" s="49"/>
      <c r="AL51" s="49"/>
      <c r="AM51" s="49"/>
      <c r="AN51" s="49"/>
    </row>
    <row r="52" spans="1:41" ht="15" customHeight="1" x14ac:dyDescent="0.25">
      <c r="A52" s="263"/>
      <c r="B52" s="33"/>
      <c r="C52" s="6"/>
      <c r="D52" s="5"/>
      <c r="E52" s="8"/>
      <c r="F52" s="31"/>
      <c r="G52" s="31"/>
      <c r="H52" s="31"/>
      <c r="I52" s="32"/>
      <c r="J52" s="32"/>
      <c r="K52" s="32"/>
      <c r="L52" s="32"/>
      <c r="M52" s="32"/>
      <c r="N52" s="32"/>
      <c r="O52" s="32"/>
      <c r="P52" s="31"/>
      <c r="Q52" s="44"/>
      <c r="R52" s="44"/>
      <c r="S52" s="31"/>
      <c r="V52" s="49"/>
      <c r="W52" s="49"/>
      <c r="X52" s="49"/>
      <c r="Y52" s="49"/>
      <c r="Z52" s="49"/>
      <c r="AA52" s="49"/>
      <c r="AB52" s="49"/>
      <c r="AC52" s="49"/>
      <c r="AD52" s="49"/>
      <c r="AE52" s="49"/>
      <c r="AF52" s="49"/>
      <c r="AG52" s="49"/>
      <c r="AH52" s="49"/>
      <c r="AI52" s="49"/>
      <c r="AJ52" s="49"/>
      <c r="AK52" s="49"/>
      <c r="AL52" s="49"/>
      <c r="AM52" s="49"/>
      <c r="AN52" s="49"/>
    </row>
    <row r="53" spans="1:41" ht="15" customHeight="1" thickBot="1" x14ac:dyDescent="0.3">
      <c r="A53" s="263"/>
      <c r="B53" s="33"/>
      <c r="C53" s="6"/>
      <c r="D53" s="5"/>
      <c r="E53" s="8"/>
      <c r="F53" s="31"/>
      <c r="G53" s="31"/>
      <c r="H53" s="31"/>
      <c r="I53" s="32"/>
      <c r="J53" s="32"/>
      <c r="K53" s="32"/>
      <c r="L53" s="32"/>
      <c r="M53" s="32"/>
      <c r="N53" s="32"/>
      <c r="O53" s="32"/>
      <c r="P53" s="31"/>
      <c r="Q53" s="44"/>
      <c r="R53" s="44"/>
      <c r="S53" s="31"/>
      <c r="V53" s="49"/>
      <c r="W53" s="49"/>
      <c r="X53" s="49"/>
      <c r="Y53" s="49"/>
      <c r="Z53" s="49"/>
      <c r="AA53" s="49"/>
      <c r="AB53" s="49"/>
      <c r="AC53" s="49"/>
      <c r="AD53" s="49"/>
      <c r="AE53" s="49"/>
      <c r="AF53" s="49"/>
      <c r="AG53" s="49"/>
      <c r="AH53" s="49"/>
      <c r="AI53" s="49"/>
      <c r="AJ53" s="49"/>
      <c r="AK53" s="49"/>
      <c r="AL53" s="49"/>
      <c r="AM53" s="49"/>
      <c r="AN53" s="49"/>
    </row>
    <row r="54" spans="1:41" ht="24.95" customHeight="1" thickBot="1" x14ac:dyDescent="0.4">
      <c r="A54" s="263"/>
      <c r="B54" s="34"/>
      <c r="C54" s="6"/>
      <c r="D54" s="16"/>
      <c r="E54" s="39" t="s">
        <v>220</v>
      </c>
      <c r="F54" s="269"/>
      <c r="G54" s="269"/>
      <c r="H54" s="251"/>
      <c r="I54" s="251"/>
      <c r="J54" s="260"/>
      <c r="K54" s="248"/>
      <c r="L54" s="248"/>
      <c r="M54" s="248"/>
      <c r="N54" s="248"/>
      <c r="O54" s="260"/>
      <c r="P54" s="269"/>
      <c r="Q54" s="273"/>
      <c r="R54" s="273"/>
      <c r="S54" s="269"/>
      <c r="V54" s="49"/>
      <c r="W54" s="49"/>
      <c r="X54" s="49"/>
      <c r="Y54" s="49"/>
      <c r="Z54" s="49"/>
      <c r="AA54" s="49"/>
      <c r="AB54" s="49"/>
      <c r="AC54" s="49"/>
      <c r="AD54" s="49"/>
      <c r="AE54" s="49"/>
      <c r="AF54" s="49"/>
      <c r="AG54" s="49"/>
      <c r="AH54" s="49"/>
      <c r="AI54" s="49"/>
      <c r="AJ54" s="49"/>
      <c r="AK54" s="49"/>
      <c r="AL54" s="49"/>
      <c r="AM54" s="49"/>
      <c r="AN54" s="49"/>
    </row>
    <row r="55" spans="1:41" ht="24.95" customHeight="1" thickBot="1" x14ac:dyDescent="0.4">
      <c r="A55" s="264"/>
      <c r="B55" s="35"/>
      <c r="C55" s="6"/>
      <c r="D55" s="16"/>
      <c r="E55" s="37" t="s">
        <v>220</v>
      </c>
      <c r="F55" s="270"/>
      <c r="G55" s="270"/>
      <c r="H55" s="252"/>
      <c r="I55" s="252"/>
      <c r="J55" s="261"/>
      <c r="K55" s="249"/>
      <c r="L55" s="249"/>
      <c r="M55" s="249"/>
      <c r="N55" s="249"/>
      <c r="O55" s="261"/>
      <c r="P55" s="270"/>
      <c r="Q55" s="274"/>
      <c r="R55" s="274"/>
      <c r="S55" s="270"/>
      <c r="V55" s="49"/>
      <c r="W55" s="49"/>
      <c r="X55" s="49"/>
      <c r="Y55" s="49"/>
      <c r="Z55" s="49"/>
      <c r="AA55" s="49"/>
      <c r="AB55" s="49"/>
      <c r="AC55" s="49"/>
      <c r="AD55" s="49"/>
      <c r="AE55" s="49"/>
      <c r="AF55" s="49"/>
      <c r="AG55" s="49"/>
      <c r="AH55" s="49"/>
      <c r="AI55" s="49"/>
      <c r="AJ55" s="49"/>
      <c r="AK55" s="49"/>
      <c r="AL55" s="49"/>
      <c r="AM55" s="49"/>
      <c r="AN55" s="49"/>
    </row>
    <row r="56" spans="1:41" ht="15" customHeight="1" thickBot="1" x14ac:dyDescent="0.3">
      <c r="A56" s="10"/>
      <c r="B56" s="6"/>
      <c r="C56" s="6"/>
      <c r="D56" s="5"/>
      <c r="E56" s="8"/>
      <c r="F56" s="272"/>
      <c r="G56" s="272"/>
      <c r="H56" s="253"/>
      <c r="I56" s="253"/>
      <c r="J56" s="262"/>
      <c r="K56" s="250"/>
      <c r="L56" s="250"/>
      <c r="M56" s="250"/>
      <c r="N56" s="250"/>
      <c r="O56" s="262"/>
      <c r="P56" s="272"/>
      <c r="Q56" s="275"/>
      <c r="R56" s="275"/>
      <c r="S56" s="272"/>
      <c r="V56" s="49"/>
      <c r="W56" s="49"/>
      <c r="X56" s="49"/>
      <c r="Y56" s="49"/>
      <c r="Z56" s="49"/>
      <c r="AA56" s="49"/>
      <c r="AB56" s="49"/>
      <c r="AC56" s="49"/>
      <c r="AD56" s="49"/>
      <c r="AE56" s="49"/>
      <c r="AF56" s="49"/>
      <c r="AG56" s="49"/>
      <c r="AH56" s="49"/>
      <c r="AI56" s="49"/>
      <c r="AJ56" s="49"/>
      <c r="AK56" s="49"/>
      <c r="AL56" s="49"/>
      <c r="AM56" s="49"/>
      <c r="AN56" s="49"/>
    </row>
    <row r="57" spans="1:41" ht="15" customHeight="1" x14ac:dyDescent="0.25">
      <c r="A57" s="10"/>
      <c r="B57" s="6"/>
      <c r="C57" s="6"/>
      <c r="D57" s="5"/>
      <c r="E57" s="8"/>
      <c r="F57" s="31"/>
      <c r="G57" s="31"/>
      <c r="H57" s="31"/>
      <c r="I57" s="44"/>
      <c r="J57" s="32"/>
      <c r="K57" s="32"/>
      <c r="L57" s="32"/>
      <c r="M57" s="32"/>
      <c r="N57" s="32"/>
      <c r="O57" s="32"/>
      <c r="P57" s="31"/>
      <c r="Q57" s="31"/>
      <c r="R57" s="31"/>
      <c r="S57" s="31"/>
      <c r="V57" s="49"/>
      <c r="W57" s="49"/>
      <c r="X57" s="49"/>
      <c r="Y57" s="49"/>
      <c r="Z57" s="49"/>
      <c r="AA57" s="49"/>
      <c r="AB57" s="49"/>
      <c r="AC57" s="49"/>
      <c r="AD57" s="49"/>
      <c r="AE57" s="49"/>
      <c r="AF57" s="49"/>
      <c r="AG57" s="49"/>
      <c r="AH57" s="49"/>
      <c r="AI57" s="49"/>
      <c r="AJ57" s="49"/>
      <c r="AK57" s="49"/>
      <c r="AL57" s="49"/>
      <c r="AM57" s="49"/>
      <c r="AN57" s="49"/>
    </row>
    <row r="58" spans="1:41" ht="15" customHeight="1" thickBot="1" x14ac:dyDescent="0.3">
      <c r="D58" s="5"/>
      <c r="J58" s="5"/>
      <c r="K58" s="5"/>
      <c r="Q58" s="3"/>
      <c r="V58" s="49"/>
      <c r="W58" s="49"/>
      <c r="X58" s="49"/>
      <c r="Y58" s="49"/>
      <c r="Z58" s="49"/>
      <c r="AA58" s="49"/>
      <c r="AB58" s="49"/>
      <c r="AC58" s="49"/>
      <c r="AD58" s="49"/>
      <c r="AE58" s="49"/>
      <c r="AF58" s="49"/>
      <c r="AG58" s="49"/>
      <c r="AH58" s="49"/>
      <c r="AI58" s="49"/>
      <c r="AJ58" s="49"/>
      <c r="AK58" s="49"/>
      <c r="AL58" s="49"/>
      <c r="AM58" s="49"/>
      <c r="AN58" s="49"/>
    </row>
    <row r="59" spans="1:41" ht="12.6" customHeight="1" x14ac:dyDescent="0.25">
      <c r="D59" s="277" t="s">
        <v>247</v>
      </c>
      <c r="E59" s="278"/>
      <c r="F59" s="254"/>
      <c r="G59" s="254"/>
      <c r="H59" s="254"/>
      <c r="I59" s="254"/>
      <c r="J59" s="254"/>
      <c r="K59" s="254"/>
      <c r="L59" s="254"/>
      <c r="M59" s="254"/>
      <c r="N59" s="254"/>
      <c r="O59" s="254"/>
      <c r="P59" s="254"/>
      <c r="Q59" s="283"/>
      <c r="R59" s="283"/>
      <c r="S59" s="254"/>
      <c r="V59" s="49"/>
      <c r="W59" s="49"/>
      <c r="X59" s="49"/>
      <c r="Y59" s="49"/>
      <c r="Z59" s="49"/>
      <c r="AA59" s="49"/>
      <c r="AB59" s="49"/>
      <c r="AC59" s="49"/>
      <c r="AD59" s="49"/>
      <c r="AE59" s="49"/>
      <c r="AF59" s="49"/>
      <c r="AG59" s="49"/>
      <c r="AH59" s="49"/>
      <c r="AI59" s="49"/>
      <c r="AJ59" s="49"/>
      <c r="AK59" s="49"/>
      <c r="AL59" s="49"/>
      <c r="AM59" s="49"/>
      <c r="AN59" s="49"/>
    </row>
    <row r="60" spans="1:41" ht="12.6" customHeight="1" x14ac:dyDescent="0.25">
      <c r="D60" s="279"/>
      <c r="E60" s="280"/>
      <c r="F60" s="255"/>
      <c r="G60" s="255"/>
      <c r="H60" s="255"/>
      <c r="I60" s="255"/>
      <c r="J60" s="255"/>
      <c r="K60" s="255"/>
      <c r="L60" s="255"/>
      <c r="M60" s="255"/>
      <c r="N60" s="255"/>
      <c r="O60" s="255"/>
      <c r="P60" s="255"/>
      <c r="Q60" s="284"/>
      <c r="R60" s="284"/>
      <c r="S60" s="255"/>
      <c r="V60" s="49"/>
      <c r="W60" s="49"/>
      <c r="X60" s="49"/>
      <c r="Y60" s="49"/>
      <c r="Z60" s="49"/>
      <c r="AA60" s="49"/>
      <c r="AB60" s="49"/>
      <c r="AC60" s="49"/>
      <c r="AD60" s="49"/>
      <c r="AE60" s="49"/>
      <c r="AF60" s="49"/>
      <c r="AG60" s="49"/>
      <c r="AH60" s="49"/>
      <c r="AI60" s="49"/>
      <c r="AJ60" s="49"/>
      <c r="AK60" s="49"/>
      <c r="AL60" s="49"/>
      <c r="AM60" s="49"/>
      <c r="AN60" s="49"/>
    </row>
    <row r="61" spans="1:41" ht="14.45" customHeight="1" thickBot="1" x14ac:dyDescent="0.3">
      <c r="A61" s="10"/>
      <c r="B61" s="10"/>
      <c r="C61" s="10"/>
      <c r="D61" s="281"/>
      <c r="E61" s="282"/>
      <c r="F61" s="256"/>
      <c r="G61" s="256"/>
      <c r="H61" s="256"/>
      <c r="I61" s="256"/>
      <c r="J61" s="256"/>
      <c r="K61" s="256"/>
      <c r="L61" s="256"/>
      <c r="M61" s="256"/>
      <c r="N61" s="256"/>
      <c r="O61" s="256"/>
      <c r="P61" s="256"/>
      <c r="Q61" s="285"/>
      <c r="R61" s="285"/>
      <c r="S61" s="256"/>
      <c r="V61" s="49"/>
      <c r="W61" s="49"/>
      <c r="X61" s="49"/>
      <c r="Y61" s="49"/>
      <c r="Z61" s="49"/>
      <c r="AA61" s="49"/>
      <c r="AB61" s="49"/>
      <c r="AC61" s="49"/>
      <c r="AD61" s="49"/>
      <c r="AE61" s="49"/>
      <c r="AF61" s="49"/>
      <c r="AG61" s="49"/>
      <c r="AH61" s="49"/>
      <c r="AI61" s="49"/>
      <c r="AJ61" s="49"/>
      <c r="AK61" s="49"/>
      <c r="AL61" s="49"/>
      <c r="AM61" s="49"/>
      <c r="AN61" s="49"/>
    </row>
    <row r="62" spans="1:41" ht="15" customHeight="1" x14ac:dyDescent="0.25">
      <c r="A62" s="10"/>
      <c r="B62" s="10"/>
      <c r="C62" s="10"/>
      <c r="D62" s="15"/>
      <c r="E62" s="15"/>
      <c r="I62" s="45"/>
      <c r="J62" s="45"/>
      <c r="K62" s="45"/>
      <c r="L62" s="45"/>
      <c r="M62" s="45"/>
      <c r="N62" s="45"/>
      <c r="O62" s="45"/>
      <c r="R62" s="46"/>
      <c r="V62" s="49"/>
      <c r="W62" s="50"/>
      <c r="X62" s="50"/>
      <c r="Y62" s="50"/>
      <c r="Z62" s="50"/>
      <c r="AA62" s="50"/>
      <c r="AB62" s="50"/>
      <c r="AC62" s="50"/>
      <c r="AD62" s="50"/>
      <c r="AE62" s="50"/>
      <c r="AF62" s="50"/>
      <c r="AG62" s="50"/>
      <c r="AH62" s="50"/>
      <c r="AI62" s="50"/>
      <c r="AJ62" s="50"/>
      <c r="AK62" s="50"/>
      <c r="AL62" s="50"/>
      <c r="AM62" s="50"/>
      <c r="AN62" s="50"/>
      <c r="AO62" s="50"/>
    </row>
    <row r="63" spans="1:41" ht="15" customHeight="1" x14ac:dyDescent="0.25">
      <c r="A63" s="9"/>
      <c r="B63" s="10"/>
      <c r="C63" s="10"/>
      <c r="V63" s="49"/>
      <c r="W63" s="50"/>
      <c r="X63" s="50"/>
      <c r="Y63" s="50"/>
      <c r="Z63" s="50"/>
      <c r="AA63" s="50"/>
      <c r="AB63" s="50"/>
      <c r="AC63" s="50"/>
      <c r="AD63" s="50"/>
      <c r="AE63" s="50"/>
      <c r="AF63" s="50"/>
      <c r="AG63" s="50"/>
      <c r="AH63" s="50"/>
      <c r="AI63" s="50"/>
      <c r="AJ63" s="50"/>
      <c r="AK63" s="50"/>
      <c r="AL63" s="50"/>
      <c r="AM63" s="50"/>
      <c r="AN63" s="50"/>
      <c r="AO63" s="50"/>
    </row>
    <row r="64" spans="1:41" ht="15" customHeight="1" x14ac:dyDescent="0.25">
      <c r="V64" s="49"/>
      <c r="W64" s="50"/>
      <c r="X64" s="50"/>
      <c r="Y64" s="50"/>
      <c r="Z64" s="50"/>
      <c r="AA64" s="50"/>
      <c r="AB64" s="50"/>
      <c r="AC64" s="50"/>
      <c r="AD64" s="50"/>
      <c r="AE64" s="50"/>
      <c r="AF64" s="50"/>
      <c r="AG64" s="50"/>
      <c r="AH64" s="50"/>
      <c r="AI64" s="50"/>
      <c r="AJ64" s="50"/>
      <c r="AK64" s="50"/>
      <c r="AL64" s="50"/>
      <c r="AM64" s="50"/>
      <c r="AN64" s="50"/>
      <c r="AO64" s="50"/>
    </row>
    <row r="65" spans="22:41" ht="19.899999999999999" customHeight="1" x14ac:dyDescent="0.25">
      <c r="V65" s="49"/>
      <c r="W65" s="50"/>
      <c r="X65" s="50"/>
      <c r="Y65" s="50"/>
      <c r="Z65" s="50"/>
      <c r="AA65" s="50"/>
      <c r="AB65" s="50"/>
      <c r="AC65" s="50"/>
      <c r="AD65" s="50"/>
      <c r="AE65" s="50"/>
      <c r="AF65" s="50"/>
      <c r="AG65" s="50"/>
      <c r="AH65" s="50"/>
      <c r="AI65" s="50"/>
      <c r="AJ65" s="50"/>
      <c r="AK65" s="50"/>
      <c r="AL65" s="50"/>
      <c r="AM65" s="50"/>
      <c r="AN65" s="50"/>
      <c r="AO65" s="50"/>
    </row>
    <row r="66" spans="22:41" ht="21.75" customHeight="1" x14ac:dyDescent="0.25">
      <c r="V66" s="49"/>
      <c r="W66" s="50"/>
      <c r="X66" s="50"/>
      <c r="Y66" s="50"/>
      <c r="Z66" s="50"/>
      <c r="AA66" s="50"/>
      <c r="AB66" s="50"/>
      <c r="AC66" s="50"/>
      <c r="AD66" s="50"/>
      <c r="AE66" s="50"/>
      <c r="AF66" s="50"/>
      <c r="AG66" s="50"/>
      <c r="AH66" s="50"/>
      <c r="AI66" s="50"/>
      <c r="AJ66" s="50"/>
      <c r="AK66" s="50"/>
      <c r="AL66" s="50"/>
      <c r="AM66" s="50"/>
      <c r="AN66" s="50"/>
      <c r="AO66" s="50"/>
    </row>
    <row r="67" spans="22:41" ht="21" customHeight="1" x14ac:dyDescent="0.25">
      <c r="V67" s="49"/>
      <c r="W67" s="50"/>
      <c r="X67" s="50"/>
      <c r="Y67" s="50"/>
      <c r="Z67" s="50"/>
      <c r="AA67" s="50"/>
      <c r="AB67" s="50"/>
      <c r="AC67" s="50"/>
      <c r="AD67" s="50"/>
      <c r="AE67" s="50"/>
      <c r="AF67" s="50"/>
      <c r="AG67" s="50"/>
      <c r="AH67" s="50"/>
      <c r="AI67" s="50"/>
      <c r="AJ67" s="50"/>
      <c r="AK67" s="50"/>
      <c r="AL67" s="50"/>
      <c r="AM67" s="50"/>
      <c r="AN67" s="50"/>
      <c r="AO67" s="50"/>
    </row>
    <row r="68" spans="22:41" ht="18" customHeight="1" x14ac:dyDescent="0.25">
      <c r="V68" s="49"/>
      <c r="W68" s="50"/>
      <c r="X68" s="50"/>
      <c r="Y68" s="50"/>
      <c r="Z68" s="50"/>
      <c r="AA68" s="50"/>
      <c r="AB68" s="50"/>
      <c r="AC68" s="50"/>
      <c r="AD68" s="50"/>
      <c r="AE68" s="50"/>
      <c r="AF68" s="50"/>
      <c r="AG68" s="50"/>
      <c r="AH68" s="50"/>
      <c r="AI68" s="50"/>
      <c r="AJ68" s="50"/>
      <c r="AK68" s="50"/>
      <c r="AL68" s="50"/>
      <c r="AM68" s="50"/>
      <c r="AN68" s="50"/>
      <c r="AO68" s="50"/>
    </row>
    <row r="69" spans="22:41" ht="15" customHeight="1" x14ac:dyDescent="0.25">
      <c r="V69" s="49"/>
      <c r="W69" s="50"/>
      <c r="X69" s="50"/>
      <c r="Y69" s="50"/>
      <c r="Z69" s="50"/>
      <c r="AA69" s="50"/>
      <c r="AB69" s="50"/>
      <c r="AC69" s="50"/>
      <c r="AD69" s="50"/>
      <c r="AE69" s="50"/>
      <c r="AF69" s="50"/>
      <c r="AG69" s="50"/>
      <c r="AH69" s="50"/>
      <c r="AI69" s="50"/>
      <c r="AJ69" s="50"/>
      <c r="AK69" s="50"/>
      <c r="AL69" s="50"/>
      <c r="AM69" s="50"/>
      <c r="AN69" s="50"/>
      <c r="AO69" s="50"/>
    </row>
    <row r="70" spans="22:41" ht="15" customHeight="1" x14ac:dyDescent="0.25">
      <c r="V70" s="49"/>
      <c r="W70" s="50"/>
      <c r="X70" s="50"/>
      <c r="Y70" s="50"/>
      <c r="Z70" s="50"/>
      <c r="AA70" s="50"/>
      <c r="AB70" s="50"/>
      <c r="AC70" s="50"/>
      <c r="AD70" s="50"/>
      <c r="AE70" s="50"/>
      <c r="AF70" s="50"/>
      <c r="AG70" s="50"/>
      <c r="AH70" s="50"/>
      <c r="AI70" s="50"/>
      <c r="AJ70" s="50"/>
      <c r="AK70" s="50"/>
      <c r="AL70" s="50"/>
      <c r="AM70" s="50"/>
      <c r="AN70" s="50"/>
      <c r="AO70" s="50"/>
    </row>
    <row r="71" spans="22:41" ht="21.75" customHeight="1" x14ac:dyDescent="0.25">
      <c r="V71" s="49"/>
      <c r="W71" s="50"/>
      <c r="X71" s="50"/>
      <c r="Y71" s="50"/>
      <c r="Z71" s="50"/>
      <c r="AA71" s="50"/>
      <c r="AB71" s="50"/>
      <c r="AC71" s="50"/>
      <c r="AD71" s="50"/>
      <c r="AE71" s="50"/>
      <c r="AF71" s="50"/>
      <c r="AG71" s="50"/>
      <c r="AH71" s="50"/>
      <c r="AI71" s="50"/>
      <c r="AJ71" s="50"/>
      <c r="AK71" s="50"/>
      <c r="AL71" s="50"/>
      <c r="AM71" s="50"/>
      <c r="AN71" s="50"/>
      <c r="AO71" s="50"/>
    </row>
    <row r="72" spans="22:41" ht="21.75" customHeight="1" x14ac:dyDescent="0.25">
      <c r="V72" s="49"/>
      <c r="W72" s="50"/>
      <c r="X72" s="50"/>
      <c r="Y72" s="50"/>
      <c r="Z72" s="50"/>
      <c r="AA72" s="50"/>
      <c r="AB72" s="50"/>
      <c r="AC72" s="50"/>
      <c r="AD72" s="50"/>
      <c r="AE72" s="50"/>
      <c r="AF72" s="50"/>
      <c r="AG72" s="50"/>
      <c r="AH72" s="50"/>
      <c r="AI72" s="50"/>
      <c r="AJ72" s="50"/>
      <c r="AK72" s="50"/>
      <c r="AL72" s="50"/>
      <c r="AM72" s="50"/>
      <c r="AN72" s="50"/>
      <c r="AO72" s="50"/>
    </row>
    <row r="73" spans="22:41" x14ac:dyDescent="0.25">
      <c r="V73" s="49"/>
      <c r="W73" s="49"/>
      <c r="X73" s="49"/>
      <c r="Y73" s="49"/>
      <c r="Z73" s="49"/>
      <c r="AA73" s="49"/>
      <c r="AB73" s="49"/>
      <c r="AC73" s="49"/>
      <c r="AD73" s="49"/>
      <c r="AE73" s="49"/>
      <c r="AF73" s="49"/>
      <c r="AG73" s="49"/>
      <c r="AH73" s="49"/>
      <c r="AI73" s="49"/>
      <c r="AJ73" s="49"/>
      <c r="AK73" s="49"/>
      <c r="AL73" s="49"/>
      <c r="AM73" s="49"/>
      <c r="AN73" s="49"/>
    </row>
    <row r="74" spans="22:41" x14ac:dyDescent="0.25">
      <c r="V74" s="49"/>
      <c r="W74" s="49"/>
      <c r="X74" s="49"/>
      <c r="Y74" s="49"/>
      <c r="Z74" s="49"/>
      <c r="AA74" s="49"/>
      <c r="AB74" s="49"/>
      <c r="AC74" s="49"/>
      <c r="AD74" s="49"/>
      <c r="AE74" s="49"/>
      <c r="AF74" s="49"/>
      <c r="AG74" s="49"/>
      <c r="AH74" s="49"/>
      <c r="AI74" s="49"/>
      <c r="AJ74" s="49"/>
      <c r="AK74" s="49"/>
      <c r="AL74" s="49"/>
      <c r="AM74" s="49"/>
      <c r="AN74" s="49"/>
    </row>
    <row r="75" spans="22:41" ht="15" customHeight="1" x14ac:dyDescent="0.25">
      <c r="V75" s="49"/>
      <c r="W75" s="49"/>
      <c r="X75" s="49"/>
      <c r="Y75" s="49"/>
      <c r="Z75" s="49"/>
      <c r="AA75" s="49"/>
      <c r="AB75" s="49"/>
      <c r="AC75" s="49"/>
      <c r="AD75" s="49"/>
      <c r="AE75" s="49"/>
      <c r="AF75" s="49"/>
      <c r="AG75" s="49"/>
      <c r="AH75" s="49"/>
      <c r="AI75" s="49"/>
      <c r="AJ75" s="49"/>
      <c r="AK75" s="49"/>
      <c r="AL75" s="49"/>
      <c r="AM75" s="49"/>
      <c r="AN75" s="49"/>
    </row>
    <row r="76" spans="22:41" ht="15" customHeight="1" x14ac:dyDescent="0.25">
      <c r="V76" s="49"/>
      <c r="W76" s="49"/>
      <c r="X76" s="49"/>
      <c r="Y76" s="49"/>
      <c r="Z76" s="49"/>
      <c r="AA76" s="49"/>
      <c r="AB76" s="49"/>
      <c r="AC76" s="49"/>
      <c r="AD76" s="49"/>
      <c r="AE76" s="49"/>
      <c r="AF76" s="49"/>
      <c r="AG76" s="49"/>
      <c r="AH76" s="49"/>
      <c r="AI76" s="49"/>
      <c r="AJ76" s="49"/>
      <c r="AK76" s="49"/>
      <c r="AL76" s="49"/>
      <c r="AM76" s="49"/>
      <c r="AN76" s="49"/>
    </row>
    <row r="77" spans="22:41" ht="18.600000000000001" customHeight="1" x14ac:dyDescent="0.25">
      <c r="V77" s="49"/>
      <c r="W77" s="49"/>
      <c r="X77" s="49"/>
      <c r="Y77" s="49"/>
      <c r="Z77" s="49"/>
      <c r="AA77" s="49"/>
      <c r="AB77" s="49"/>
      <c r="AC77" s="49"/>
      <c r="AD77" s="49"/>
      <c r="AE77" s="49"/>
      <c r="AF77" s="49"/>
      <c r="AG77" s="49"/>
      <c r="AH77" s="49"/>
      <c r="AI77" s="49"/>
      <c r="AJ77" s="49"/>
      <c r="AK77" s="49"/>
      <c r="AL77" s="49"/>
      <c r="AM77" s="49"/>
      <c r="AN77" s="49"/>
    </row>
    <row r="78" spans="22:41" ht="18.600000000000001" customHeight="1" x14ac:dyDescent="0.25">
      <c r="V78" s="49"/>
      <c r="W78" s="49"/>
      <c r="X78" s="49"/>
      <c r="Y78" s="49"/>
      <c r="Z78" s="49"/>
      <c r="AA78" s="49"/>
      <c r="AB78" s="49"/>
      <c r="AC78" s="49"/>
      <c r="AD78" s="49"/>
      <c r="AE78" s="49"/>
      <c r="AF78" s="49"/>
      <c r="AG78" s="49"/>
      <c r="AH78" s="49"/>
      <c r="AI78" s="49"/>
      <c r="AJ78" s="49"/>
      <c r="AK78" s="49"/>
      <c r="AL78" s="49"/>
      <c r="AM78" s="49"/>
      <c r="AN78" s="49"/>
    </row>
    <row r="79" spans="22:41" ht="18.600000000000001" customHeight="1" x14ac:dyDescent="0.25">
      <c r="V79" s="49"/>
      <c r="W79" s="49"/>
      <c r="X79" s="49"/>
      <c r="Y79" s="49"/>
      <c r="Z79" s="49"/>
      <c r="AA79" s="49"/>
      <c r="AB79" s="49"/>
      <c r="AC79" s="49"/>
      <c r="AD79" s="49"/>
      <c r="AE79" s="49"/>
      <c r="AF79" s="49"/>
      <c r="AG79" s="49"/>
      <c r="AH79" s="49"/>
      <c r="AI79" s="49"/>
      <c r="AJ79" s="49"/>
      <c r="AK79" s="49"/>
      <c r="AL79" s="49"/>
      <c r="AM79" s="49"/>
      <c r="AN79" s="49"/>
    </row>
    <row r="80" spans="22:41" ht="18.600000000000001" customHeight="1" x14ac:dyDescent="0.25">
      <c r="V80" s="49"/>
      <c r="W80" s="49"/>
      <c r="X80" s="49"/>
      <c r="Y80" s="49"/>
      <c r="Z80" s="49"/>
      <c r="AA80" s="49"/>
      <c r="AB80" s="49"/>
      <c r="AC80" s="49"/>
      <c r="AD80" s="49"/>
      <c r="AE80" s="49"/>
      <c r="AF80" s="49"/>
      <c r="AG80" s="49"/>
      <c r="AH80" s="49"/>
      <c r="AI80" s="49"/>
      <c r="AJ80" s="49"/>
      <c r="AK80" s="49"/>
      <c r="AL80" s="49"/>
      <c r="AM80" s="49"/>
      <c r="AN80" s="49"/>
    </row>
    <row r="81" spans="1:40" ht="15" customHeight="1" x14ac:dyDescent="0.25">
      <c r="V81" s="49"/>
      <c r="W81" s="49"/>
      <c r="X81" s="49"/>
      <c r="Y81" s="49"/>
      <c r="Z81" s="49"/>
      <c r="AA81" s="49"/>
      <c r="AB81" s="49"/>
      <c r="AC81" s="49"/>
      <c r="AD81" s="49"/>
      <c r="AE81" s="49"/>
      <c r="AF81" s="49"/>
      <c r="AG81" s="49"/>
      <c r="AH81" s="49"/>
      <c r="AI81" s="49"/>
      <c r="AJ81" s="49"/>
      <c r="AK81" s="49"/>
      <c r="AL81" s="49"/>
      <c r="AM81" s="49"/>
      <c r="AN81" s="49"/>
    </row>
    <row r="82" spans="1:40" ht="15" customHeight="1" x14ac:dyDescent="0.25"/>
    <row r="83" spans="1:40" ht="18.600000000000001" customHeight="1" x14ac:dyDescent="0.25"/>
    <row r="84" spans="1:40" ht="18.600000000000001" customHeight="1" x14ac:dyDescent="0.25"/>
    <row r="85" spans="1:40" ht="18.600000000000001" customHeight="1" x14ac:dyDescent="0.25"/>
    <row r="86" spans="1:40" ht="18.600000000000001" customHeight="1" x14ac:dyDescent="0.25"/>
    <row r="87" spans="1:40" ht="15" customHeight="1" x14ac:dyDescent="0.25"/>
    <row r="88" spans="1:40" ht="15" customHeight="1" x14ac:dyDescent="0.25"/>
    <row r="89" spans="1:40" ht="18.600000000000001" customHeight="1" x14ac:dyDescent="0.25"/>
    <row r="90" spans="1:40" ht="18.600000000000001" customHeight="1" x14ac:dyDescent="0.25"/>
    <row r="91" spans="1:40" ht="18.600000000000001" customHeight="1" x14ac:dyDescent="0.25">
      <c r="A91" s="10"/>
    </row>
    <row r="92" spans="1:40" ht="15" customHeight="1" x14ac:dyDescent="0.25">
      <c r="A92" s="6"/>
    </row>
    <row r="93" spans="1:40" ht="15" customHeight="1" x14ac:dyDescent="0.25"/>
    <row r="100" spans="5:7" ht="21" x14ac:dyDescent="0.35">
      <c r="E100" s="36"/>
      <c r="F100" s="36"/>
      <c r="G100" s="36"/>
    </row>
    <row r="101" spans="5:7" ht="21" x14ac:dyDescent="0.35">
      <c r="E101" s="36"/>
      <c r="F101" s="36"/>
      <c r="G101" s="36"/>
    </row>
    <row r="102" spans="5:7" ht="21" x14ac:dyDescent="0.35">
      <c r="E102" s="36"/>
      <c r="F102" s="36"/>
      <c r="G102" s="36"/>
    </row>
  </sheetData>
  <mergeCells count="219">
    <mergeCell ref="F36:F39"/>
    <mergeCell ref="G36:G39"/>
    <mergeCell ref="H36:H39"/>
    <mergeCell ref="I36:I37"/>
    <mergeCell ref="F42:F45"/>
    <mergeCell ref="G42:G45"/>
    <mergeCell ref="H42:H45"/>
    <mergeCell ref="I42:I43"/>
    <mergeCell ref="F54:F56"/>
    <mergeCell ref="G54:G56"/>
    <mergeCell ref="H54:H56"/>
    <mergeCell ref="J30:J31"/>
    <mergeCell ref="K30:K31"/>
    <mergeCell ref="L30:L31"/>
    <mergeCell ref="M30:M31"/>
    <mergeCell ref="N30:N31"/>
    <mergeCell ref="O30:O31"/>
    <mergeCell ref="O32:O33"/>
    <mergeCell ref="B2:E3"/>
    <mergeCell ref="F30:F33"/>
    <mergeCell ref="G30:G33"/>
    <mergeCell ref="H30:H33"/>
    <mergeCell ref="I30:I31"/>
    <mergeCell ref="F6:F7"/>
    <mergeCell ref="G6:G7"/>
    <mergeCell ref="H6:H7"/>
    <mergeCell ref="I6:I7"/>
    <mergeCell ref="J6:J9"/>
    <mergeCell ref="F12:F13"/>
    <mergeCell ref="G12:G13"/>
    <mergeCell ref="H12:H13"/>
    <mergeCell ref="I12:I13"/>
    <mergeCell ref="J12:J15"/>
    <mergeCell ref="K12:K15"/>
    <mergeCell ref="L12:L15"/>
    <mergeCell ref="O36:O37"/>
    <mergeCell ref="O38:O39"/>
    <mergeCell ref="Q38:Q39"/>
    <mergeCell ref="R38:R39"/>
    <mergeCell ref="P30:P33"/>
    <mergeCell ref="Q30:Q31"/>
    <mergeCell ref="R30:R31"/>
    <mergeCell ref="S30:S33"/>
    <mergeCell ref="Q32:Q33"/>
    <mergeCell ref="R32:R33"/>
    <mergeCell ref="I38:I39"/>
    <mergeCell ref="J38:J39"/>
    <mergeCell ref="K38:K39"/>
    <mergeCell ref="L38:L39"/>
    <mergeCell ref="M38:M39"/>
    <mergeCell ref="N38:N39"/>
    <mergeCell ref="J36:J37"/>
    <mergeCell ref="K36:K37"/>
    <mergeCell ref="L36:L37"/>
    <mergeCell ref="M36:M37"/>
    <mergeCell ref="N36:N37"/>
    <mergeCell ref="R50:R51"/>
    <mergeCell ref="J42:J43"/>
    <mergeCell ref="K42:K43"/>
    <mergeCell ref="L42:L43"/>
    <mergeCell ref="P36:P39"/>
    <mergeCell ref="Q36:Q37"/>
    <mergeCell ref="R36:R37"/>
    <mergeCell ref="S42:S45"/>
    <mergeCell ref="I44:I45"/>
    <mergeCell ref="J44:J45"/>
    <mergeCell ref="K44:K45"/>
    <mergeCell ref="L44:L45"/>
    <mergeCell ref="M44:M45"/>
    <mergeCell ref="N44:N45"/>
    <mergeCell ref="O44:O45"/>
    <mergeCell ref="Q44:Q45"/>
    <mergeCell ref="R44:R45"/>
    <mergeCell ref="M42:M43"/>
    <mergeCell ref="N42:N43"/>
    <mergeCell ref="O42:O43"/>
    <mergeCell ref="P42:P45"/>
    <mergeCell ref="Q42:Q43"/>
    <mergeCell ref="R42:R43"/>
    <mergeCell ref="S36:S39"/>
    <mergeCell ref="O50:O51"/>
    <mergeCell ref="Q50:Q51"/>
    <mergeCell ref="L48:L49"/>
    <mergeCell ref="M48:M49"/>
    <mergeCell ref="N48:N49"/>
    <mergeCell ref="O48:O49"/>
    <mergeCell ref="P48:P51"/>
    <mergeCell ref="Q48:Q49"/>
    <mergeCell ref="I48:I49"/>
    <mergeCell ref="J48:J49"/>
    <mergeCell ref="K48:K49"/>
    <mergeCell ref="D59:E61"/>
    <mergeCell ref="I59:I61"/>
    <mergeCell ref="J59:J61"/>
    <mergeCell ref="K59:K61"/>
    <mergeCell ref="L59:L61"/>
    <mergeCell ref="M59:M61"/>
    <mergeCell ref="N59:N61"/>
    <mergeCell ref="O59:O61"/>
    <mergeCell ref="R59:R61"/>
    <mergeCell ref="Q59:Q61"/>
    <mergeCell ref="G59:G61"/>
    <mergeCell ref="H59:H61"/>
    <mergeCell ref="P59:P61"/>
    <mergeCell ref="S6:S7"/>
    <mergeCell ref="F8:F9"/>
    <mergeCell ref="G8:G9"/>
    <mergeCell ref="H8:H9"/>
    <mergeCell ref="I8:I9"/>
    <mergeCell ref="P8:P9"/>
    <mergeCell ref="Q8:Q9"/>
    <mergeCell ref="R8:R9"/>
    <mergeCell ref="K6:K9"/>
    <mergeCell ref="L6:L9"/>
    <mergeCell ref="M6:M9"/>
    <mergeCell ref="N6:N9"/>
    <mergeCell ref="O6:O9"/>
    <mergeCell ref="P6:P7"/>
    <mergeCell ref="Q6:Q7"/>
    <mergeCell ref="R6:R7"/>
    <mergeCell ref="M12:M15"/>
    <mergeCell ref="N12:N15"/>
    <mergeCell ref="F14:F15"/>
    <mergeCell ref="G14:G15"/>
    <mergeCell ref="H14:H15"/>
    <mergeCell ref="I14:I15"/>
    <mergeCell ref="F20:F21"/>
    <mergeCell ref="G20:G21"/>
    <mergeCell ref="H20:H21"/>
    <mergeCell ref="I20:I21"/>
    <mergeCell ref="F18:F19"/>
    <mergeCell ref="G18:G19"/>
    <mergeCell ref="H18:H19"/>
    <mergeCell ref="I18:I19"/>
    <mergeCell ref="J18:J21"/>
    <mergeCell ref="K18:K21"/>
    <mergeCell ref="L18:L21"/>
    <mergeCell ref="P20:P21"/>
    <mergeCell ref="Q20:Q21"/>
    <mergeCell ref="R20:R21"/>
    <mergeCell ref="S20:S21"/>
    <mergeCell ref="M18:M21"/>
    <mergeCell ref="N18:N21"/>
    <mergeCell ref="O18:O21"/>
    <mergeCell ref="P18:P19"/>
    <mergeCell ref="Q18:Q19"/>
    <mergeCell ref="R18:R19"/>
    <mergeCell ref="P14:P15"/>
    <mergeCell ref="S8:S9"/>
    <mergeCell ref="F26:F27"/>
    <mergeCell ref="G26:G27"/>
    <mergeCell ref="H26:H27"/>
    <mergeCell ref="I26:I27"/>
    <mergeCell ref="P26:P27"/>
    <mergeCell ref="Q26:Q27"/>
    <mergeCell ref="R26:R27"/>
    <mergeCell ref="S26:S27"/>
    <mergeCell ref="L24:L27"/>
    <mergeCell ref="M24:M27"/>
    <mergeCell ref="N24:N27"/>
    <mergeCell ref="O24:O27"/>
    <mergeCell ref="P24:P25"/>
    <mergeCell ref="Q24:Q25"/>
    <mergeCell ref="F24:F25"/>
    <mergeCell ref="G24:G25"/>
    <mergeCell ref="H24:H25"/>
    <mergeCell ref="I24:I25"/>
    <mergeCell ref="J24:J27"/>
    <mergeCell ref="K24:K27"/>
    <mergeCell ref="S18:S19"/>
    <mergeCell ref="Q14:Q15"/>
    <mergeCell ref="I32:I33"/>
    <mergeCell ref="J32:J33"/>
    <mergeCell ref="K32:K33"/>
    <mergeCell ref="L32:L33"/>
    <mergeCell ref="M32:M33"/>
    <mergeCell ref="N32:N33"/>
    <mergeCell ref="R24:R25"/>
    <mergeCell ref="S24:S25"/>
    <mergeCell ref="P54:P56"/>
    <mergeCell ref="Q54:Q56"/>
    <mergeCell ref="R54:R56"/>
    <mergeCell ref="S54:S56"/>
    <mergeCell ref="J54:J56"/>
    <mergeCell ref="K54:K56"/>
    <mergeCell ref="L54:L56"/>
    <mergeCell ref="M54:M56"/>
    <mergeCell ref="R48:R49"/>
    <mergeCell ref="S48:S51"/>
    <mergeCell ref="I50:I51"/>
    <mergeCell ref="J50:J51"/>
    <mergeCell ref="K50:K51"/>
    <mergeCell ref="L50:L51"/>
    <mergeCell ref="M50:M51"/>
    <mergeCell ref="N50:N51"/>
    <mergeCell ref="N54:N56"/>
    <mergeCell ref="I54:I56"/>
    <mergeCell ref="S59:S61"/>
    <mergeCell ref="F48:F51"/>
    <mergeCell ref="G48:G51"/>
    <mergeCell ref="H48:H51"/>
    <mergeCell ref="O54:O56"/>
    <mergeCell ref="A6:A55"/>
    <mergeCell ref="E8:E9"/>
    <mergeCell ref="E14:E15"/>
    <mergeCell ref="E20:E21"/>
    <mergeCell ref="E26:E27"/>
    <mergeCell ref="E32:E33"/>
    <mergeCell ref="E38:E39"/>
    <mergeCell ref="E44:E45"/>
    <mergeCell ref="E50:E51"/>
    <mergeCell ref="R14:R15"/>
    <mergeCell ref="S14:S15"/>
    <mergeCell ref="O12:O15"/>
    <mergeCell ref="P12:P13"/>
    <mergeCell ref="Q12:Q13"/>
    <mergeCell ref="R12:R13"/>
    <mergeCell ref="S12:S13"/>
    <mergeCell ref="F59:F6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CC0FF582BA2C74CA333CA7FE12CA5DA" ma:contentTypeVersion="18" ma:contentTypeDescription="Create a new document." ma:contentTypeScope="" ma:versionID="528733507ede61ed80fad8af8656fc73">
  <xsd:schema xmlns:xsd="http://www.w3.org/2001/XMLSchema" xmlns:xs="http://www.w3.org/2001/XMLSchema" xmlns:p="http://schemas.microsoft.com/office/2006/metadata/properties" xmlns:ns2="8a83b0be-e607-49da-a246-f298b4b5ec7f" xmlns:ns3="b718360c-095c-4280-bd47-11306c163094" xmlns:ns4="0bfdc619-4bd5-4a26-8e37-4be4446dc23a" targetNamespace="http://schemas.microsoft.com/office/2006/metadata/properties" ma:root="true" ma:fieldsID="ec414f38eabfcd806c7394e425cd8ab8" ns2:_="" ns3:_="" ns4:_="">
    <xsd:import namespace="8a83b0be-e607-49da-a246-f298b4b5ec7f"/>
    <xsd:import namespace="b718360c-095c-4280-bd47-11306c163094"/>
    <xsd:import namespace="0bfdc619-4bd5-4a26-8e37-4be4446dc23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83b0be-e607-49da-a246-f298b4b5ec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13cef49-2953-4246-9b7f-e3d70b1cf0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18360c-095c-4280-bd47-11306c16309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bfdc619-4bd5-4a26-8e37-4be4446dc23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bc931174-68fc-4c21-937b-caa901218770}" ma:internalName="TaxCatchAll" ma:showField="CatchAllData" ma:web="b718360c-095c-4280-bd47-11306c1630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a83b0be-e607-49da-a246-f298b4b5ec7f">
      <Terms xmlns="http://schemas.microsoft.com/office/infopath/2007/PartnerControls"/>
    </lcf76f155ced4ddcb4097134ff3c332f>
    <TaxCatchAll xmlns="0bfdc619-4bd5-4a26-8e37-4be4446dc23a" xsi:nil="true"/>
  </documentManagement>
</p:properties>
</file>

<file path=customXml/itemProps1.xml><?xml version="1.0" encoding="utf-8"?>
<ds:datastoreItem xmlns:ds="http://schemas.openxmlformats.org/officeDocument/2006/customXml" ds:itemID="{D4EC7675-C127-4492-B653-3FBB500116EE}">
  <ds:schemaRefs>
    <ds:schemaRef ds:uri="http://schemas.microsoft.com/sharepoint/v3/contenttype/forms"/>
  </ds:schemaRefs>
</ds:datastoreItem>
</file>

<file path=customXml/itemProps2.xml><?xml version="1.0" encoding="utf-8"?>
<ds:datastoreItem xmlns:ds="http://schemas.openxmlformats.org/officeDocument/2006/customXml" ds:itemID="{62FDB408-0CA0-4A06-859C-FD8135C387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83b0be-e607-49da-a246-f298b4b5ec7f"/>
    <ds:schemaRef ds:uri="b718360c-095c-4280-bd47-11306c163094"/>
    <ds:schemaRef ds:uri="0bfdc619-4bd5-4a26-8e37-4be4446dc2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E0F016-9816-42C9-98A1-914D584D0D09}">
  <ds:schemaRefs>
    <ds:schemaRef ds:uri="http://schemas.microsoft.com/office/2006/metadata/properties"/>
    <ds:schemaRef ds:uri="http://schemas.microsoft.com/office/infopath/2007/PartnerControls"/>
    <ds:schemaRef ds:uri="8a83b0be-e607-49da-a246-f298b4b5ec7f"/>
    <ds:schemaRef ds:uri="0bfdc619-4bd5-4a26-8e37-4be4446dc23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Directions</vt:lpstr>
      <vt:lpstr>Team List</vt:lpstr>
      <vt:lpstr>Judge Pairings - Shared Judges</vt:lpstr>
      <vt:lpstr>Shared Judge Teams Short List</vt:lpstr>
      <vt:lpstr>Ambassador Interviews</vt:lpstr>
      <vt:lpstr>Shared Judge Teams - Sample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FIRST</dc:creator>
  <cp:keywords/>
  <dc:description/>
  <cp:lastModifiedBy>Fiona Hanlon</cp:lastModifiedBy>
  <cp:revision/>
  <dcterms:created xsi:type="dcterms:W3CDTF">2024-03-01T18:10:49Z</dcterms:created>
  <dcterms:modified xsi:type="dcterms:W3CDTF">2026-10-26T14:59:26Z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0x010100ACC0FF582BA2C74CA333CA7FE12CA5DA</vt:lpwstr>
  </property>
  <property fmtid="{D5CDD505-2E9C-101B-9397-08002B2CF9AE}" pid="3" name="MediaServiceImageTags">
    <vt:lpwstr/>
  </property>
</Properties>
</file>